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Лист1!$A$1:$G$63</definedName>
  </definedNames>
  <calcPr calcId="144525"/>
</workbook>
</file>

<file path=xl/calcChain.xml><?xml version="1.0" encoding="utf-8"?>
<calcChain xmlns="http://schemas.openxmlformats.org/spreadsheetml/2006/main">
  <c r="E54" i="1" l="1"/>
  <c r="F62" i="1" l="1"/>
  <c r="E62" i="1"/>
  <c r="F54" i="1"/>
  <c r="G54" i="1"/>
  <c r="E38" i="1"/>
  <c r="F14" i="1" l="1"/>
  <c r="G14" i="1"/>
  <c r="E14" i="1"/>
  <c r="E63" i="1" s="1"/>
  <c r="G61" i="1" l="1"/>
  <c r="G57" i="1"/>
  <c r="G62" i="1" s="1"/>
  <c r="G37" i="1" l="1"/>
  <c r="F37" i="1"/>
  <c r="F35" i="1"/>
  <c r="G31" i="1"/>
  <c r="F31" i="1"/>
  <c r="G25" i="1"/>
  <c r="F25" i="1"/>
  <c r="F38" i="1" l="1"/>
  <c r="F63" i="1" s="1"/>
  <c r="G38" i="1"/>
  <c r="G63" i="1" s="1"/>
</calcChain>
</file>

<file path=xl/sharedStrings.xml><?xml version="1.0" encoding="utf-8"?>
<sst xmlns="http://schemas.openxmlformats.org/spreadsheetml/2006/main" count="171" uniqueCount="82">
  <si>
    <t>№ 
п/п</t>
  </si>
  <si>
    <t>Наименование
 муниципальной услуги (работы), показателей</t>
  </si>
  <si>
    <t>Наименование показателя</t>
  </si>
  <si>
    <t>Присмотр и уход</t>
  </si>
  <si>
    <t>Объем муниципальной услуги (работы)</t>
  </si>
  <si>
    <t>человек</t>
  </si>
  <si>
    <t xml:space="preserve"> Объем субсидии на выполнение муниципального задания на оказание муниципальной услуги (выполнения работы)</t>
  </si>
  <si>
    <t>рублей</t>
  </si>
  <si>
    <t>Реализация основных общеобразовательных программ дошкольного  образования от 1 года до 3 лет</t>
  </si>
  <si>
    <t>Реализация основных общеобразовательных программ дошкольного  образования от 3 года до 8 лет</t>
  </si>
  <si>
    <r>
      <t xml:space="preserve">Реализация основных общеобразовательных программ </t>
    </r>
    <r>
      <rPr>
        <b/>
        <sz val="11"/>
        <color theme="1"/>
        <rFont val="Times New Roman"/>
        <family val="1"/>
        <charset val="204"/>
      </rPr>
      <t xml:space="preserve">начального </t>
    </r>
    <r>
      <rPr>
        <sz val="11"/>
        <color theme="1"/>
        <rFont val="Times New Roman"/>
        <family val="1"/>
        <charset val="204"/>
      </rPr>
      <t>общего образования</t>
    </r>
  </si>
  <si>
    <r>
      <t xml:space="preserve">Реализация основных общеобразовательных программ </t>
    </r>
    <r>
      <rPr>
        <b/>
        <sz val="11"/>
        <color theme="1"/>
        <rFont val="Times New Roman"/>
        <family val="1"/>
        <charset val="204"/>
      </rPr>
      <t>основного</t>
    </r>
    <r>
      <rPr>
        <sz val="11"/>
        <color theme="1"/>
        <rFont val="Times New Roman"/>
        <family val="1"/>
        <charset val="204"/>
      </rPr>
      <t xml:space="preserve">  общего образования</t>
    </r>
  </si>
  <si>
    <r>
      <t xml:space="preserve">Реализация основных общеобразовательных программ </t>
    </r>
    <r>
      <rPr>
        <b/>
        <sz val="11"/>
        <color theme="1"/>
        <rFont val="Times New Roman"/>
        <family val="1"/>
        <charset val="204"/>
      </rPr>
      <t xml:space="preserve">среднего </t>
    </r>
    <r>
      <rPr>
        <sz val="11"/>
        <color theme="1"/>
        <rFont val="Times New Roman"/>
        <family val="1"/>
        <charset val="204"/>
      </rPr>
      <t xml:space="preserve"> общего образования</t>
    </r>
  </si>
  <si>
    <t>мероприятий</t>
  </si>
  <si>
    <t>Организация и проведение олимпиад, конкурсов, мероприятий,направленных на выявление и развитие у обучающихся интеллектуальных и творческих способностей,способностей к занятиям физической культурой и спортом,интереса к научной (научно-исследовательской) деятельности,творческой деятельности,физкультурно-спортивной деятельности</t>
  </si>
  <si>
    <t>Психолого-медико-педагогическое обследование детей</t>
  </si>
  <si>
    <t xml:space="preserve">Реализация дополнительных предпрофессиональных программ в области физической культуры и спорта </t>
  </si>
  <si>
    <t>(чел/час)</t>
  </si>
  <si>
    <t xml:space="preserve">Реализация дополнительных общеразвивающих программ </t>
  </si>
  <si>
    <t>Реализация мероприятий по организации отдыха и оздоровления детей</t>
  </si>
  <si>
    <t xml:space="preserve">Реализация дополнительных общеобразовательных предпрофессиональных программ в области искусства </t>
  </si>
  <si>
    <t xml:space="preserve"> человеко-часов в неделю</t>
  </si>
  <si>
    <t xml:space="preserve">Реализация дополнительных общеразвивающих программ: художественной направленности </t>
  </si>
  <si>
    <t xml:space="preserve">Публичный показ музейных предметов, музейных коллекций (в стационаре) </t>
  </si>
  <si>
    <t xml:space="preserve"> кол-во
 посещений</t>
  </si>
  <si>
    <t xml:space="preserve">Библиотечное, библиографическое информационное обслуживание пользователей бибилиотек </t>
  </si>
  <si>
    <t>кол-во посещений</t>
  </si>
  <si>
    <t xml:space="preserve">Организация деятельности клубных формирований самодеятельного народного творчества </t>
  </si>
  <si>
    <t xml:space="preserve">Организация и проведение культурно-массовых мероприятий </t>
  </si>
  <si>
    <t>единиц</t>
  </si>
  <si>
    <t>Показ (организация показа) спектаклей (театральных постановок): кукольный спектакль</t>
  </si>
  <si>
    <t>количество зрителей</t>
  </si>
  <si>
    <t>Проведение занятий физкультурно-спортивной направленности по месту проживания граждан</t>
  </si>
  <si>
    <t>Организация спортивной подготовки на спортивно-оздоровительном этапе</t>
  </si>
  <si>
    <t>Организация и обеспечение подготовки спортивного резерва</t>
  </si>
  <si>
    <t>Ед. изм.</t>
  </si>
  <si>
    <t>Организация и содержание мест захоронения</t>
  </si>
  <si>
    <t xml:space="preserve">Количество объектов </t>
  </si>
  <si>
    <t>1.1</t>
  </si>
  <si>
    <t>Организация и ведение учета захоронений</t>
  </si>
  <si>
    <t>1.2</t>
  </si>
  <si>
    <t>Содержание и эксплуатация городских кладбищ</t>
  </si>
  <si>
    <t>Организация ритуальных услуг и содержание мест захоронения (безродные)</t>
  </si>
  <si>
    <t>Количество захоронений</t>
  </si>
  <si>
    <t>Сведения 
о выполнении муниципальными  учреждениями Находкинского городского округа муниципальных заданий на оказание муниципальных услуг (выполнение работ), а также об объеме средств на их финансовое обеспечение
 за 2020 год</t>
  </si>
  <si>
    <t>План по решению Думы НГО  о бюджете от 18.12.2019 №514-НПА (первоначальный)</t>
  </si>
  <si>
    <t>План по решению Думы НГО о бюджете от 18.12.2019 №514-НПА в редакции  решения от 17.12.2020.№755           (уточненный)</t>
  </si>
  <si>
    <t>Фактическое исполнение</t>
  </si>
  <si>
    <t>1.</t>
  </si>
  <si>
    <t>2.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</si>
  <si>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</si>
  <si>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</si>
  <si>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</si>
  <si>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</si>
  <si>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</si>
  <si>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</si>
  <si>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</si>
  <si>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</si>
  <si>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</si>
  <si>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</si>
  <si>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</si>
  <si>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3.</t>
  </si>
  <si>
    <t>3.1</t>
  </si>
  <si>
    <t>3.2</t>
  </si>
  <si>
    <t>3.3</t>
  </si>
  <si>
    <t>3.4</t>
  </si>
  <si>
    <t>3.5</t>
  </si>
  <si>
    <t>3.6</t>
  </si>
  <si>
    <t>3.7</t>
  </si>
  <si>
    <t>4.</t>
  </si>
  <si>
    <t>4.1</t>
  </si>
  <si>
    <t>4.2</t>
  </si>
  <si>
    <t>4.3</t>
  </si>
  <si>
    <t>МКУ "Центр по обеспечению деятельностиучреждений сферы физической культуры и спорта"
 Находкинского городского округа</t>
  </si>
  <si>
    <t>МКУ  "Централизованная бухгалтерия муниципальных учреждений культуры"
 Находкинского городского округа</t>
  </si>
  <si>
    <t>Итого объем финансового обеспечения муниципальных услуг (работ) по ГРБС 851</t>
  </si>
  <si>
    <t>Администрация Находкинского городского округа (ГРБС 851)</t>
  </si>
  <si>
    <t>МКУ "Центр экономического планирования и финансирования муниципальных образовательных учреждений" Находкинского городского округа (ГРБС 874)</t>
  </si>
  <si>
    <t>Итого объем финансового обеспечения муниципальных услуг (работ) по ГРБС 874</t>
  </si>
  <si>
    <t>Итого объем финансового обеспечения муниципальных услуг (работ) по ГРБС 857</t>
  </si>
  <si>
    <t>Итого объем финансового обеспечения муниципальных услуг (работ) по ГРБС 875</t>
  </si>
  <si>
    <t>Всего объем финансового обеспечения муниципальных услуг (работ)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</si>
</sst>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3" fontId="9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" fontId="3" fillId="0" borderId="2" xfId="0" applyNumberFormat="1" applyFont="1" applyBorder="1" applyAlignment="1">
      <alignment vertical="top"/>
    </xf>
    <xf numFmtId="4" fontId="1" fillId="3" borderId="0" xfId="0" applyNumberFormat="1" applyFont="1" applyFill="1"/>
    <xf numFmtId="4" fontId="3" fillId="2" borderId="2" xfId="0" applyNumberFormat="1" applyFont="1" applyFill="1" applyBorder="1" applyAlignment="1">
      <alignment vertical="top"/>
    </xf>
    <xf numFmtId="4" fontId="4" fillId="0" borderId="2" xfId="0" applyNumberFormat="1" applyFont="1" applyBorder="1" applyAlignment="1">
      <alignment vertical="top"/>
    </xf>
    <xf numFmtId="4" fontId="0" fillId="0" borderId="0" xfId="0" applyNumberFormat="1"/>
    <xf numFmtId="4" fontId="3" fillId="0" borderId="1" xfId="0" applyNumberFormat="1" applyFont="1" applyBorder="1" applyAlignment="1">
      <alignment vertical="top"/>
    </xf>
    <xf numFmtId="4" fontId="4" fillId="2" borderId="2" xfId="0" applyNumberFormat="1" applyFont="1" applyFill="1" applyBorder="1" applyAlignment="1">
      <alignment vertical="top"/>
    </xf>
    <xf numFmtId="4" fontId="4" fillId="2" borderId="2" xfId="0" applyNumberFormat="1" applyFont="1" applyFill="1" applyBorder="1" applyAlignment="1">
      <alignment horizontal="right" vertical="top"/>
    </xf>
    <xf numFmtId="4" fontId="4" fillId="2" borderId="2" xfId="0" applyNumberFormat="1" applyFont="1" applyFill="1" applyBorder="1" applyAlignment="1">
      <alignment vertical="top" wrapText="1"/>
    </xf>
    <xf numFmtId="3" fontId="4" fillId="2" borderId="2" xfId="0" applyNumberFormat="1" applyFont="1" applyFill="1" applyBorder="1" applyAlignment="1">
      <alignment vertical="top"/>
    </xf>
    <xf numFmtId="3" fontId="3" fillId="0" borderId="2" xfId="0" applyNumberFormat="1" applyFont="1" applyBorder="1" applyAlignment="1">
      <alignment vertical="top"/>
    </xf>
    <xf numFmtId="3" fontId="3" fillId="2" borderId="2" xfId="0" applyNumberFormat="1" applyFont="1" applyFill="1" applyBorder="1" applyAlignment="1">
      <alignment vertical="top"/>
    </xf>
    <xf numFmtId="3" fontId="4" fillId="2" borderId="2" xfId="0" applyNumberFormat="1" applyFont="1" applyFill="1" applyBorder="1" applyAlignment="1">
      <alignment horizontal="right" vertical="top"/>
    </xf>
    <xf numFmtId="0" fontId="7" fillId="0" borderId="2" xfId="0" applyFont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8" fillId="2" borderId="2" xfId="0" applyFont="1" applyFill="1" applyBorder="1" applyAlignment="1">
      <alignment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4" fillId="2" borderId="2" xfId="1" applyFont="1" applyFill="1" applyBorder="1" applyAlignment="1">
      <alignment vertical="top" wrapText="1"/>
    </xf>
    <xf numFmtId="4" fontId="4" fillId="2" borderId="2" xfId="1" applyNumberFormat="1" applyFont="1" applyFill="1" applyBorder="1" applyAlignment="1">
      <alignment horizontal="right" vertical="top" wrapText="1"/>
    </xf>
    <xf numFmtId="4" fontId="4" fillId="2" borderId="2" xfId="0" applyNumberFormat="1" applyFont="1" applyFill="1" applyBorder="1" applyAlignment="1">
      <alignment horizontal="right" vertical="top" wrapText="1"/>
    </xf>
    <xf numFmtId="4" fontId="3" fillId="0" borderId="2" xfId="0" applyNumberFormat="1" applyFont="1" applyBorder="1" applyAlignment="1">
      <alignment horizontal="right" vertical="top"/>
    </xf>
    <xf numFmtId="4" fontId="3" fillId="2" borderId="2" xfId="0" applyNumberFormat="1" applyFont="1" applyFill="1" applyBorder="1" applyAlignment="1">
      <alignment horizontal="center" vertical="top"/>
    </xf>
    <xf numFmtId="2" fontId="3" fillId="0" borderId="2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" fontId="3" fillId="0" borderId="2" xfId="2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43" fontId="5" fillId="0" borderId="0" xfId="2" applyFont="1" applyBorder="1" applyAlignment="1">
      <alignment horizontal="center"/>
    </xf>
    <xf numFmtId="4" fontId="3" fillId="0" borderId="2" xfId="2" applyNumberFormat="1" applyFont="1" applyBorder="1" applyAlignment="1">
      <alignment vertical="top"/>
    </xf>
    <xf numFmtId="0" fontId="3" fillId="0" borderId="0" xfId="0" applyFont="1" applyBorder="1"/>
    <xf numFmtId="0" fontId="5" fillId="0" borderId="0" xfId="0" applyFont="1" applyBorder="1" applyAlignment="1">
      <alignment wrapText="1"/>
    </xf>
    <xf numFmtId="43" fontId="5" fillId="0" borderId="0" xfId="2" applyFont="1" applyBorder="1"/>
    <xf numFmtId="4" fontId="4" fillId="0" borderId="2" xfId="0" applyNumberFormat="1" applyFont="1" applyBorder="1" applyAlignment="1">
      <alignment horizontal="right" vertical="top"/>
    </xf>
    <xf numFmtId="2" fontId="4" fillId="0" borderId="2" xfId="0" applyNumberFormat="1" applyFont="1" applyBorder="1" applyAlignment="1">
      <alignment horizontal="right" vertical="top"/>
    </xf>
    <xf numFmtId="4" fontId="4" fillId="0" borderId="2" xfId="2" applyNumberFormat="1" applyFont="1" applyBorder="1" applyAlignment="1">
      <alignment horizontal="right" vertical="top"/>
    </xf>
    <xf numFmtId="4" fontId="4" fillId="0" borderId="2" xfId="2" applyNumberFormat="1" applyFont="1" applyBorder="1" applyAlignment="1">
      <alignment vertical="top"/>
    </xf>
    <xf numFmtId="3" fontId="4" fillId="0" borderId="2" xfId="0" applyNumberFormat="1" applyFont="1" applyBorder="1" applyAlignment="1">
      <alignment vertical="top"/>
    </xf>
    <xf numFmtId="4" fontId="4" fillId="0" borderId="2" xfId="0" applyNumberFormat="1" applyFont="1" applyBorder="1" applyAlignment="1">
      <alignment vertical="top" wrapText="1"/>
    </xf>
    <xf numFmtId="0" fontId="10" fillId="0" borderId="0" xfId="0" applyFont="1"/>
    <xf numFmtId="0" fontId="3" fillId="2" borderId="2" xfId="0" applyFont="1" applyFill="1" applyBorder="1" applyAlignment="1">
      <alignment horizontal="center"/>
    </xf>
    <xf numFmtId="0" fontId="0" fillId="2" borderId="2" xfId="0" applyFill="1" applyBorder="1"/>
    <xf numFmtId="0" fontId="0" fillId="2" borderId="0" xfId="0" applyFill="1"/>
    <xf numFmtId="49" fontId="3" fillId="2" borderId="4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top"/>
    </xf>
    <xf numFmtId="49" fontId="5" fillId="2" borderId="2" xfId="0" applyNumberFormat="1" applyFont="1" applyFill="1" applyBorder="1" applyAlignment="1">
      <alignment horizontal="center" vertical="top"/>
    </xf>
    <xf numFmtId="4" fontId="12" fillId="0" borderId="2" xfId="0" applyNumberFormat="1" applyFont="1" applyBorder="1" applyAlignment="1">
      <alignment vertical="top" wrapText="1"/>
    </xf>
    <xf numFmtId="3" fontId="4" fillId="0" borderId="2" xfId="0" applyNumberFormat="1" applyFont="1" applyFill="1" applyBorder="1" applyAlignment="1">
      <alignment vertical="top"/>
    </xf>
    <xf numFmtId="3" fontId="4" fillId="0" borderId="4" xfId="0" applyNumberFormat="1" applyFont="1" applyFill="1" applyBorder="1" applyAlignment="1">
      <alignment vertical="top"/>
    </xf>
    <xf numFmtId="4" fontId="4" fillId="0" borderId="2" xfId="0" applyNumberFormat="1" applyFont="1" applyFill="1" applyBorder="1" applyAlignment="1">
      <alignment vertical="top" wrapText="1"/>
    </xf>
    <xf numFmtId="4" fontId="12" fillId="2" borderId="2" xfId="1" applyNumberFormat="1" applyFont="1" applyFill="1" applyBorder="1" applyAlignment="1">
      <alignment horizontal="right" vertical="top" wrapText="1"/>
    </xf>
    <xf numFmtId="3" fontId="4" fillId="0" borderId="2" xfId="0" applyNumberFormat="1" applyFont="1" applyFill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4" fontId="4" fillId="0" borderId="2" xfId="0" quotePrefix="1" applyNumberFormat="1" applyFont="1" applyFill="1" applyBorder="1" applyAlignment="1">
      <alignment vertical="top"/>
    </xf>
    <xf numFmtId="3" fontId="3" fillId="0" borderId="2" xfId="0" applyNumberFormat="1" applyFont="1" applyBorder="1" applyAlignment="1">
      <alignment vertical="top" wrapText="1"/>
    </xf>
    <xf numFmtId="4" fontId="4" fillId="0" borderId="2" xfId="0" quotePrefix="1" applyNumberFormat="1" applyFont="1" applyBorder="1" applyAlignment="1">
      <alignment vertical="top"/>
    </xf>
    <xf numFmtId="1" fontId="4" fillId="0" borderId="2" xfId="0" quotePrefix="1" applyNumberFormat="1" applyFont="1" applyBorder="1" applyAlignment="1">
      <alignment vertical="top"/>
    </xf>
    <xf numFmtId="2" fontId="4" fillId="0" borderId="2" xfId="0" quotePrefix="1" applyNumberFormat="1" applyFont="1" applyBorder="1" applyAlignment="1">
      <alignment vertical="top"/>
    </xf>
    <xf numFmtId="4" fontId="3" fillId="0" borderId="2" xfId="0" quotePrefix="1" applyNumberFormat="1" applyFont="1" applyBorder="1" applyAlignment="1">
      <alignment vertical="top"/>
    </xf>
    <xf numFmtId="4" fontId="12" fillId="0" borderId="2" xfId="0" applyNumberFormat="1" applyFont="1" applyBorder="1" applyAlignment="1"/>
    <xf numFmtId="3" fontId="3" fillId="0" borderId="2" xfId="0" applyNumberFormat="1" applyFont="1" applyFill="1" applyBorder="1" applyAlignment="1">
      <alignment vertical="top"/>
    </xf>
    <xf numFmtId="0" fontId="5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5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top"/>
    </xf>
    <xf numFmtId="0" fontId="4" fillId="2" borderId="1" xfId="1" applyFont="1" applyFill="1" applyBorder="1" applyAlignment="1">
      <alignment horizontal="left" vertical="top" wrapText="1"/>
    </xf>
    <xf numFmtId="0" fontId="4" fillId="2" borderId="4" xfId="1" applyFont="1" applyFill="1" applyBorder="1" applyAlignment="1">
      <alignment horizontal="left" vertical="top" wrapText="1"/>
    </xf>
    <xf numFmtId="0" fontId="4" fillId="2" borderId="2" xfId="1" applyFont="1" applyFill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0" borderId="4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tabSelected="1" view="pageBreakPreview" zoomScale="110" zoomScaleNormal="100" zoomScaleSheetLayoutView="110" workbookViewId="0">
      <selection activeCell="L14" sqref="L14"/>
    </sheetView>
  </sheetViews>
  <sheetFormatPr defaultRowHeight="15" x14ac:dyDescent="0.25"/>
  <cols>
    <col min="1" max="1" width="4.7109375" style="57" customWidth="1"/>
    <col min="2" max="2" width="30.42578125" customWidth="1"/>
    <col min="3" max="3" width="31.28515625" customWidth="1"/>
    <col min="4" max="4" width="9.42578125" customWidth="1"/>
    <col min="5" max="5" width="15.85546875" style="54" customWidth="1"/>
    <col min="6" max="6" width="16.85546875" customWidth="1"/>
    <col min="7" max="7" width="16.5703125" customWidth="1"/>
    <col min="9" max="9" width="22.140625" customWidth="1"/>
    <col min="10" max="10" width="13.5703125" bestFit="1" customWidth="1"/>
  </cols>
  <sheetData>
    <row r="1" spans="1:19" ht="71.25" customHeight="1" x14ac:dyDescent="0.25">
      <c r="A1" s="112" t="s">
        <v>44</v>
      </c>
      <c r="B1" s="113"/>
      <c r="C1" s="113"/>
      <c r="D1" s="113"/>
      <c r="E1" s="113"/>
      <c r="F1" s="113"/>
      <c r="G1" s="113"/>
    </row>
    <row r="2" spans="1:19" x14ac:dyDescent="0.25">
      <c r="A2" s="114" t="s">
        <v>0</v>
      </c>
      <c r="B2" s="92" t="s">
        <v>1</v>
      </c>
      <c r="C2" s="92" t="s">
        <v>2</v>
      </c>
      <c r="D2" s="117" t="s">
        <v>35</v>
      </c>
      <c r="E2" s="119" t="s">
        <v>45</v>
      </c>
      <c r="F2" s="119" t="s">
        <v>46</v>
      </c>
      <c r="G2" s="120" t="s">
        <v>47</v>
      </c>
    </row>
    <row r="3" spans="1:19" ht="74.25" customHeight="1" x14ac:dyDescent="0.25">
      <c r="A3" s="115"/>
      <c r="B3" s="116"/>
      <c r="C3" s="116"/>
      <c r="D3" s="118"/>
      <c r="E3" s="119"/>
      <c r="F3" s="119"/>
      <c r="G3" s="121"/>
    </row>
    <row r="4" spans="1:19" x14ac:dyDescent="0.25">
      <c r="A4" s="55">
        <v>1</v>
      </c>
      <c r="B4" s="3">
        <v>2</v>
      </c>
      <c r="C4" s="3">
        <v>3</v>
      </c>
      <c r="D4" s="3">
        <v>4</v>
      </c>
      <c r="E4" s="4">
        <v>5</v>
      </c>
      <c r="F4" s="4">
        <v>6</v>
      </c>
      <c r="G4" s="4">
        <v>7</v>
      </c>
    </row>
    <row r="5" spans="1:19" x14ac:dyDescent="0.25">
      <c r="A5" s="59" t="s">
        <v>48</v>
      </c>
      <c r="B5" s="122" t="s">
        <v>76</v>
      </c>
      <c r="C5" s="123"/>
      <c r="D5" s="123"/>
      <c r="E5" s="123"/>
      <c r="F5" s="123"/>
      <c r="G5" s="124"/>
    </row>
    <row r="6" spans="1:19" s="1" customFormat="1" ht="39.75" customHeight="1" x14ac:dyDescent="0.25">
      <c r="A6" s="90" t="s">
        <v>38</v>
      </c>
      <c r="B6" s="92" t="s">
        <v>36</v>
      </c>
      <c r="C6" s="23" t="s">
        <v>4</v>
      </c>
      <c r="D6" s="37" t="s">
        <v>37</v>
      </c>
      <c r="E6" s="67">
        <v>1925</v>
      </c>
      <c r="F6" s="68">
        <v>1925</v>
      </c>
      <c r="G6" s="68">
        <v>2259.5</v>
      </c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</row>
    <row r="7" spans="1:19" s="1" customFormat="1" ht="30.75" customHeight="1" x14ac:dyDescent="0.25">
      <c r="A7" s="91"/>
      <c r="B7" s="93"/>
      <c r="C7" s="23" t="s">
        <v>6</v>
      </c>
      <c r="D7" s="30" t="s">
        <v>7</v>
      </c>
      <c r="E7" s="48">
        <v>15578000</v>
      </c>
      <c r="F7" s="27">
        <v>16172296</v>
      </c>
      <c r="G7" s="27">
        <v>16172296</v>
      </c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</row>
    <row r="8" spans="1:19" s="1" customFormat="1" ht="47.25" hidden="1" customHeight="1" x14ac:dyDescent="0.25">
      <c r="A8" s="94" t="s">
        <v>38</v>
      </c>
      <c r="B8" s="92" t="s">
        <v>39</v>
      </c>
      <c r="C8" s="23" t="s">
        <v>4</v>
      </c>
      <c r="D8" s="37" t="s">
        <v>37</v>
      </c>
      <c r="E8" s="49"/>
      <c r="F8" s="29">
        <v>1800</v>
      </c>
      <c r="G8" s="29">
        <v>2134</v>
      </c>
      <c r="I8" s="89"/>
      <c r="J8" s="89"/>
      <c r="K8" s="89"/>
      <c r="L8" s="38"/>
      <c r="M8" s="38"/>
      <c r="N8" s="38"/>
      <c r="O8" s="89"/>
      <c r="P8" s="89"/>
      <c r="Q8" s="38"/>
      <c r="R8" s="38"/>
      <c r="S8" s="38"/>
    </row>
    <row r="9" spans="1:19" s="1" customFormat="1" ht="30.75" hidden="1" customHeight="1" x14ac:dyDescent="0.25">
      <c r="A9" s="95"/>
      <c r="B9" s="93"/>
      <c r="C9" s="23" t="s">
        <v>6</v>
      </c>
      <c r="D9" s="30" t="s">
        <v>7</v>
      </c>
      <c r="E9" s="50"/>
      <c r="F9" s="39">
        <v>2325161.66</v>
      </c>
      <c r="G9" s="39">
        <v>2325161.66</v>
      </c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</row>
    <row r="10" spans="1:19" s="1" customFormat="1" ht="42" hidden="1" customHeight="1" x14ac:dyDescent="0.25">
      <c r="A10" s="94" t="s">
        <v>40</v>
      </c>
      <c r="B10" s="92" t="s">
        <v>41</v>
      </c>
      <c r="C10" s="23" t="s">
        <v>4</v>
      </c>
      <c r="D10" s="37" t="s">
        <v>37</v>
      </c>
      <c r="E10" s="48"/>
      <c r="F10" s="27">
        <v>125.5</v>
      </c>
      <c r="G10" s="27">
        <v>125.5</v>
      </c>
      <c r="I10" s="41"/>
      <c r="J10" s="42"/>
      <c r="K10" s="42"/>
      <c r="L10" s="42"/>
      <c r="M10" s="42"/>
      <c r="N10" s="42"/>
      <c r="O10" s="43"/>
      <c r="P10" s="43"/>
      <c r="Q10" s="43"/>
      <c r="R10" s="43"/>
      <c r="S10" s="43"/>
    </row>
    <row r="11" spans="1:19" s="1" customFormat="1" ht="48.75" hidden="1" customHeight="1" x14ac:dyDescent="0.25">
      <c r="A11" s="95"/>
      <c r="B11" s="93"/>
      <c r="C11" s="23" t="s">
        <v>6</v>
      </c>
      <c r="D11" s="30" t="s">
        <v>7</v>
      </c>
      <c r="E11" s="51"/>
      <c r="F11" s="44">
        <v>13847134.34</v>
      </c>
      <c r="G11" s="44">
        <v>13847134.34</v>
      </c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</row>
    <row r="12" spans="1:19" s="2" customFormat="1" ht="56.25" customHeight="1" x14ac:dyDescent="0.25">
      <c r="A12" s="94" t="s">
        <v>40</v>
      </c>
      <c r="B12" s="92" t="s">
        <v>42</v>
      </c>
      <c r="C12" s="23" t="s">
        <v>4</v>
      </c>
      <c r="D12" s="37" t="s">
        <v>43</v>
      </c>
      <c r="E12" s="67">
        <v>0</v>
      </c>
      <c r="F12" s="68">
        <v>55</v>
      </c>
      <c r="G12" s="68">
        <v>55</v>
      </c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</row>
    <row r="13" spans="1:19" s="2" customFormat="1" ht="30" customHeight="1" x14ac:dyDescent="0.25">
      <c r="A13" s="95"/>
      <c r="B13" s="93"/>
      <c r="C13" s="23" t="s">
        <v>6</v>
      </c>
      <c r="D13" s="30" t="s">
        <v>7</v>
      </c>
      <c r="E13" s="48">
        <v>0</v>
      </c>
      <c r="F13" s="27">
        <v>404240.65</v>
      </c>
      <c r="G13" s="27">
        <v>404240.65</v>
      </c>
      <c r="I13" s="46"/>
      <c r="J13" s="42"/>
      <c r="K13" s="42"/>
      <c r="L13" s="42"/>
      <c r="M13" s="42"/>
      <c r="N13" s="42"/>
      <c r="O13" s="47"/>
      <c r="P13" s="47"/>
      <c r="Q13" s="47"/>
      <c r="R13" s="47"/>
      <c r="S13" s="47"/>
    </row>
    <row r="14" spans="1:19" s="2" customFormat="1" ht="30.75" customHeight="1" x14ac:dyDescent="0.25">
      <c r="A14" s="58"/>
      <c r="B14" s="77" t="s">
        <v>75</v>
      </c>
      <c r="C14" s="78"/>
      <c r="D14" s="79"/>
      <c r="E14" s="48">
        <f>E7+E13</f>
        <v>15578000</v>
      </c>
      <c r="F14" s="48">
        <f t="shared" ref="F14:G14" si="0">F7+F13</f>
        <v>16576536.65</v>
      </c>
      <c r="G14" s="48">
        <f t="shared" si="0"/>
        <v>16576536.65</v>
      </c>
      <c r="I14" s="46"/>
      <c r="J14" s="42"/>
      <c r="K14" s="42"/>
      <c r="L14" s="42"/>
      <c r="M14" s="42"/>
      <c r="N14" s="42"/>
      <c r="O14" s="47"/>
      <c r="P14" s="47"/>
      <c r="Q14" s="47"/>
      <c r="R14" s="47"/>
      <c r="S14" s="47"/>
    </row>
    <row r="15" spans="1:19" s="2" customFormat="1" ht="33" customHeight="1" x14ac:dyDescent="0.25">
      <c r="A15" s="58" t="s">
        <v>49</v>
      </c>
      <c r="B15" s="80" t="s">
        <v>77</v>
      </c>
      <c r="C15" s="81"/>
      <c r="D15" s="81"/>
      <c r="E15" s="81"/>
      <c r="F15" s="81"/>
      <c r="G15" s="82"/>
      <c r="I15" s="46"/>
      <c r="J15" s="42"/>
      <c r="K15" s="42"/>
      <c r="L15" s="42"/>
      <c r="M15" s="42"/>
      <c r="N15" s="42"/>
      <c r="O15" s="47"/>
      <c r="P15" s="47"/>
      <c r="Q15" s="47"/>
      <c r="R15" s="47"/>
      <c r="S15" s="47"/>
    </row>
    <row r="16" spans="1:19" ht="42.75" customHeight="1" x14ac:dyDescent="0.25">
      <c r="A16" s="96" t="s">
        <v>50</v>
      </c>
      <c r="B16" s="110" t="s">
        <v>3</v>
      </c>
      <c r="C16" s="18" t="s">
        <v>4</v>
      </c>
      <c r="D16" s="31" t="s">
        <v>5</v>
      </c>
      <c r="E16" s="63">
        <v>8357</v>
      </c>
      <c r="F16" s="15">
        <v>8348</v>
      </c>
      <c r="G16" s="15">
        <v>8181</v>
      </c>
    </row>
    <row r="17" spans="1:10" ht="51" x14ac:dyDescent="0.25">
      <c r="A17" s="96"/>
      <c r="B17" s="111"/>
      <c r="C17" s="18" t="s">
        <v>6</v>
      </c>
      <c r="D17" s="32" t="s">
        <v>7</v>
      </c>
      <c r="E17" s="8">
        <v>385333503</v>
      </c>
      <c r="F17" s="5">
        <v>406934386.88</v>
      </c>
      <c r="G17" s="5">
        <v>406108571.58999997</v>
      </c>
      <c r="I17" s="6"/>
    </row>
    <row r="18" spans="1:10" ht="25.5" x14ac:dyDescent="0.25">
      <c r="A18" s="96" t="s">
        <v>51</v>
      </c>
      <c r="B18" s="102" t="s">
        <v>8</v>
      </c>
      <c r="C18" s="18" t="s">
        <v>4</v>
      </c>
      <c r="D18" s="31" t="s">
        <v>5</v>
      </c>
      <c r="E18" s="63">
        <v>1601</v>
      </c>
      <c r="F18" s="15">
        <v>1601</v>
      </c>
      <c r="G18" s="15">
        <v>1572</v>
      </c>
    </row>
    <row r="19" spans="1:10" ht="51" x14ac:dyDescent="0.25">
      <c r="A19" s="96"/>
      <c r="B19" s="103"/>
      <c r="C19" s="18" t="s">
        <v>6</v>
      </c>
      <c r="D19" s="32" t="s">
        <v>7</v>
      </c>
      <c r="E19" s="53">
        <v>117836180</v>
      </c>
      <c r="F19" s="5">
        <v>133546872</v>
      </c>
      <c r="G19" s="7">
        <v>125725149.20999999</v>
      </c>
      <c r="I19" s="9"/>
    </row>
    <row r="20" spans="1:10" ht="45" customHeight="1" x14ac:dyDescent="0.25">
      <c r="A20" s="96" t="s">
        <v>52</v>
      </c>
      <c r="B20" s="102" t="s">
        <v>9</v>
      </c>
      <c r="C20" s="18" t="s">
        <v>4</v>
      </c>
      <c r="D20" s="31" t="s">
        <v>5</v>
      </c>
      <c r="E20" s="63">
        <v>6756</v>
      </c>
      <c r="F20" s="15">
        <v>6747</v>
      </c>
      <c r="G20" s="15">
        <v>6609</v>
      </c>
      <c r="J20" s="9"/>
    </row>
    <row r="21" spans="1:10" ht="51" x14ac:dyDescent="0.25">
      <c r="A21" s="96"/>
      <c r="B21" s="103"/>
      <c r="C21" s="18" t="s">
        <v>6</v>
      </c>
      <c r="D21" s="32" t="s">
        <v>7</v>
      </c>
      <c r="E21" s="53">
        <v>435357820</v>
      </c>
      <c r="F21" s="5">
        <v>423600914</v>
      </c>
      <c r="G21" s="5">
        <v>398807160.05000001</v>
      </c>
      <c r="I21" s="6"/>
    </row>
    <row r="22" spans="1:10" ht="25.5" x14ac:dyDescent="0.25">
      <c r="A22" s="96" t="s">
        <v>53</v>
      </c>
      <c r="B22" s="102" t="s">
        <v>10</v>
      </c>
      <c r="C22" s="18" t="s">
        <v>4</v>
      </c>
      <c r="D22" s="31" t="s">
        <v>5</v>
      </c>
      <c r="E22" s="52">
        <v>7304</v>
      </c>
      <c r="F22" s="15">
        <v>7306</v>
      </c>
      <c r="G22" s="15">
        <v>7297</v>
      </c>
    </row>
    <row r="23" spans="1:10" ht="51" x14ac:dyDescent="0.25">
      <c r="A23" s="96"/>
      <c r="B23" s="103"/>
      <c r="C23" s="18" t="s">
        <v>6</v>
      </c>
      <c r="D23" s="32" t="s">
        <v>7</v>
      </c>
      <c r="E23" s="53">
        <v>232022500</v>
      </c>
      <c r="F23" s="5">
        <v>234973940</v>
      </c>
      <c r="G23" s="5">
        <v>234973940</v>
      </c>
    </row>
    <row r="24" spans="1:10" ht="25.5" x14ac:dyDescent="0.25">
      <c r="A24" s="96" t="s">
        <v>54</v>
      </c>
      <c r="B24" s="102" t="s">
        <v>11</v>
      </c>
      <c r="C24" s="18" t="s">
        <v>4</v>
      </c>
      <c r="D24" s="31" t="s">
        <v>5</v>
      </c>
      <c r="E24" s="63">
        <v>7913</v>
      </c>
      <c r="F24" s="15">
        <v>7902</v>
      </c>
      <c r="G24" s="15">
        <v>7950</v>
      </c>
    </row>
    <row r="25" spans="1:10" ht="51" x14ac:dyDescent="0.25">
      <c r="A25" s="96"/>
      <c r="B25" s="103"/>
      <c r="C25" s="18" t="s">
        <v>6</v>
      </c>
      <c r="D25" s="32" t="s">
        <v>7</v>
      </c>
      <c r="E25" s="53">
        <v>700056196</v>
      </c>
      <c r="F25" s="10">
        <f>345132520+378353449.58</f>
        <v>723485969.57999992</v>
      </c>
      <c r="G25" s="10">
        <f>375462634.7+345107710.1</f>
        <v>720570344.79999995</v>
      </c>
    </row>
    <row r="26" spans="1:10" ht="135.75" customHeight="1" x14ac:dyDescent="0.25">
      <c r="A26" s="96" t="s">
        <v>55</v>
      </c>
      <c r="B26" s="104" t="s">
        <v>12</v>
      </c>
      <c r="C26" s="19" t="s">
        <v>4</v>
      </c>
      <c r="D26" s="31" t="s">
        <v>5</v>
      </c>
      <c r="E26" s="64">
        <v>1847</v>
      </c>
      <c r="F26" s="16">
        <v>1833</v>
      </c>
      <c r="G26" s="16">
        <v>1655</v>
      </c>
    </row>
    <row r="27" spans="1:10" ht="51" x14ac:dyDescent="0.25">
      <c r="A27" s="96"/>
      <c r="B27" s="105"/>
      <c r="C27" s="20" t="s">
        <v>6</v>
      </c>
      <c r="D27" s="33" t="s">
        <v>7</v>
      </c>
      <c r="E27" s="13">
        <v>105637470</v>
      </c>
      <c r="F27" s="7">
        <v>101756745</v>
      </c>
      <c r="G27" s="7">
        <v>101756745</v>
      </c>
    </row>
    <row r="28" spans="1:10" ht="25.5" x14ac:dyDescent="0.25">
      <c r="A28" s="96" t="s">
        <v>56</v>
      </c>
      <c r="B28" s="108" t="s">
        <v>14</v>
      </c>
      <c r="C28" s="20" t="s">
        <v>4</v>
      </c>
      <c r="D28" s="31" t="s">
        <v>5</v>
      </c>
      <c r="E28" s="65">
        <v>1500</v>
      </c>
      <c r="F28" s="28">
        <v>1500</v>
      </c>
      <c r="G28" s="28">
        <v>1500</v>
      </c>
    </row>
    <row r="29" spans="1:10" ht="148.5" customHeight="1" x14ac:dyDescent="0.25">
      <c r="A29" s="96"/>
      <c r="B29" s="109"/>
      <c r="C29" s="20" t="s">
        <v>6</v>
      </c>
      <c r="D29" s="33" t="s">
        <v>7</v>
      </c>
      <c r="E29" s="13">
        <v>600000</v>
      </c>
      <c r="F29" s="22">
        <v>702350</v>
      </c>
      <c r="G29" s="22">
        <v>702350</v>
      </c>
    </row>
    <row r="30" spans="1:10" ht="25.5" x14ac:dyDescent="0.25">
      <c r="A30" s="96" t="s">
        <v>57</v>
      </c>
      <c r="B30" s="104" t="s">
        <v>15</v>
      </c>
      <c r="C30" s="20" t="s">
        <v>4</v>
      </c>
      <c r="D30" s="31" t="s">
        <v>5</v>
      </c>
      <c r="E30" s="63">
        <v>200</v>
      </c>
      <c r="F30" s="76">
        <v>200</v>
      </c>
      <c r="G30" s="16">
        <v>581</v>
      </c>
    </row>
    <row r="31" spans="1:10" ht="51" x14ac:dyDescent="0.25">
      <c r="A31" s="96"/>
      <c r="B31" s="105"/>
      <c r="C31" s="20" t="s">
        <v>6</v>
      </c>
      <c r="D31" s="33" t="s">
        <v>7</v>
      </c>
      <c r="E31" s="13">
        <v>11572176</v>
      </c>
      <c r="F31" s="7">
        <f>11572176</f>
        <v>11572176</v>
      </c>
      <c r="G31" s="7">
        <f>11571196.94</f>
        <v>11571196.939999999</v>
      </c>
    </row>
    <row r="32" spans="1:10" ht="64.5" customHeight="1" x14ac:dyDescent="0.25">
      <c r="A32" s="96" t="s">
        <v>58</v>
      </c>
      <c r="B32" s="106" t="s">
        <v>16</v>
      </c>
      <c r="C32" s="21" t="s">
        <v>4</v>
      </c>
      <c r="D32" s="34" t="s">
        <v>17</v>
      </c>
      <c r="E32" s="17">
        <v>820</v>
      </c>
      <c r="F32" s="17">
        <v>884</v>
      </c>
      <c r="G32" s="14">
        <v>758</v>
      </c>
    </row>
    <row r="33" spans="1:10" ht="51" x14ac:dyDescent="0.25">
      <c r="A33" s="96"/>
      <c r="B33" s="107"/>
      <c r="C33" s="21" t="s">
        <v>6</v>
      </c>
      <c r="D33" s="34" t="s">
        <v>7</v>
      </c>
      <c r="E33" s="12">
        <v>80275855.519999996</v>
      </c>
      <c r="F33" s="11">
        <v>59125173.68</v>
      </c>
      <c r="G33" s="11">
        <v>59125173.68</v>
      </c>
    </row>
    <row r="34" spans="1:10" ht="25.5" x14ac:dyDescent="0.25">
      <c r="A34" s="96" t="s">
        <v>59</v>
      </c>
      <c r="B34" s="100" t="s">
        <v>18</v>
      </c>
      <c r="C34" s="18" t="s">
        <v>4</v>
      </c>
      <c r="D34" s="32" t="s">
        <v>17</v>
      </c>
      <c r="E34" s="52">
        <v>1993</v>
      </c>
      <c r="F34" s="15">
        <v>2047</v>
      </c>
      <c r="G34" s="15">
        <v>2084</v>
      </c>
      <c r="I34" s="9"/>
      <c r="J34" s="9"/>
    </row>
    <row r="35" spans="1:10" ht="51" x14ac:dyDescent="0.25">
      <c r="A35" s="96"/>
      <c r="B35" s="101"/>
      <c r="C35" s="18" t="s">
        <v>6</v>
      </c>
      <c r="D35" s="32" t="s">
        <v>7</v>
      </c>
      <c r="E35" s="53">
        <v>106114657.48</v>
      </c>
      <c r="F35" s="5">
        <f>98052393.53+108000</f>
        <v>98160393.530000001</v>
      </c>
      <c r="G35" s="5">
        <v>98045512.390000001</v>
      </c>
    </row>
    <row r="36" spans="1:10" ht="25.5" x14ac:dyDescent="0.25">
      <c r="A36" s="96" t="s">
        <v>60</v>
      </c>
      <c r="B36" s="102" t="s">
        <v>19</v>
      </c>
      <c r="C36" s="18" t="s">
        <v>4</v>
      </c>
      <c r="D36" s="31" t="s">
        <v>5</v>
      </c>
      <c r="E36" s="52">
        <v>6309</v>
      </c>
      <c r="F36" s="15">
        <v>3833</v>
      </c>
      <c r="G36" s="15">
        <v>1013</v>
      </c>
    </row>
    <row r="37" spans="1:10" ht="51" x14ac:dyDescent="0.25">
      <c r="A37" s="96"/>
      <c r="B37" s="103"/>
      <c r="C37" s="18" t="s">
        <v>6</v>
      </c>
      <c r="D37" s="32" t="s">
        <v>7</v>
      </c>
      <c r="E37" s="53">
        <v>14083000</v>
      </c>
      <c r="F37" s="5">
        <f>287270.9+1915074.9</f>
        <v>2202345.7999999998</v>
      </c>
      <c r="G37" s="5">
        <f>287261.24+1915074.9</f>
        <v>2202336.1399999997</v>
      </c>
    </row>
    <row r="38" spans="1:10" ht="33" customHeight="1" x14ac:dyDescent="0.25">
      <c r="A38" s="60"/>
      <c r="B38" s="77" t="s">
        <v>78</v>
      </c>
      <c r="C38" s="78"/>
      <c r="D38" s="79"/>
      <c r="E38" s="62">
        <f>E17+E19+E21+E23+E25+E27+E29+E31+E33+E35+E37</f>
        <v>2188889358</v>
      </c>
      <c r="F38" s="62">
        <f t="shared" ref="F38:G38" si="1">F17+F19+F21+F23+F25+F27+F29+F31+F33+F35+F37</f>
        <v>2196061266.4700003</v>
      </c>
      <c r="G38" s="62">
        <f t="shared" si="1"/>
        <v>2159588479.7999997</v>
      </c>
    </row>
    <row r="39" spans="1:10" ht="30.75" customHeight="1" x14ac:dyDescent="0.25">
      <c r="A39" s="60" t="s">
        <v>61</v>
      </c>
      <c r="B39" s="83" t="s">
        <v>74</v>
      </c>
      <c r="C39" s="84"/>
      <c r="D39" s="84"/>
      <c r="E39" s="84"/>
      <c r="F39" s="84"/>
      <c r="G39" s="85"/>
    </row>
    <row r="40" spans="1:10" ht="38.25" x14ac:dyDescent="0.25">
      <c r="A40" s="96" t="s">
        <v>62</v>
      </c>
      <c r="B40" s="97" t="s">
        <v>20</v>
      </c>
      <c r="C40" s="18" t="s">
        <v>4</v>
      </c>
      <c r="D40" s="35" t="s">
        <v>21</v>
      </c>
      <c r="E40" s="24">
        <v>7462.5</v>
      </c>
      <c r="F40" s="24">
        <v>7462.5</v>
      </c>
      <c r="G40" s="24">
        <v>8292.2000000000007</v>
      </c>
    </row>
    <row r="41" spans="1:10" ht="51" x14ac:dyDescent="0.25">
      <c r="A41" s="96"/>
      <c r="B41" s="98"/>
      <c r="C41" s="18" t="s">
        <v>6</v>
      </c>
      <c r="D41" s="32" t="s">
        <v>7</v>
      </c>
      <c r="E41" s="25">
        <v>67219054.730000004</v>
      </c>
      <c r="F41" s="25">
        <v>70568215.040000007</v>
      </c>
      <c r="G41" s="26">
        <v>70564308.319999993</v>
      </c>
    </row>
    <row r="42" spans="1:10" ht="38.25" x14ac:dyDescent="0.25">
      <c r="A42" s="96" t="s">
        <v>63</v>
      </c>
      <c r="B42" s="97" t="s">
        <v>22</v>
      </c>
      <c r="C42" s="18" t="s">
        <v>4</v>
      </c>
      <c r="D42" s="35" t="s">
        <v>21</v>
      </c>
      <c r="E42" s="24">
        <v>2297.5</v>
      </c>
      <c r="F42" s="24">
        <v>2297.5</v>
      </c>
      <c r="G42" s="24">
        <v>2442.5</v>
      </c>
    </row>
    <row r="43" spans="1:10" ht="51" x14ac:dyDescent="0.25">
      <c r="A43" s="96"/>
      <c r="B43" s="98"/>
      <c r="C43" s="18" t="s">
        <v>6</v>
      </c>
      <c r="D43" s="32" t="s">
        <v>7</v>
      </c>
      <c r="E43" s="25">
        <v>20078418.949999999</v>
      </c>
      <c r="F43" s="25">
        <v>20841389.93</v>
      </c>
      <c r="G43" s="26">
        <v>20840236.140000001</v>
      </c>
    </row>
    <row r="44" spans="1:10" ht="51" x14ac:dyDescent="0.25">
      <c r="A44" s="96" t="s">
        <v>64</v>
      </c>
      <c r="B44" s="97" t="s">
        <v>23</v>
      </c>
      <c r="C44" s="18" t="s">
        <v>4</v>
      </c>
      <c r="D44" s="35" t="s">
        <v>24</v>
      </c>
      <c r="E44" s="24">
        <v>34065</v>
      </c>
      <c r="F44" s="24">
        <v>34065</v>
      </c>
      <c r="G44" s="24">
        <v>34622</v>
      </c>
    </row>
    <row r="45" spans="1:10" ht="51" x14ac:dyDescent="0.25">
      <c r="A45" s="96"/>
      <c r="B45" s="98"/>
      <c r="C45" s="18" t="s">
        <v>6</v>
      </c>
      <c r="D45" s="32" t="s">
        <v>7</v>
      </c>
      <c r="E45" s="25">
        <v>18600000</v>
      </c>
      <c r="F45" s="25">
        <v>22385186</v>
      </c>
      <c r="G45" s="26">
        <v>22382454.359999999</v>
      </c>
    </row>
    <row r="46" spans="1:10" ht="38.25" x14ac:dyDescent="0.25">
      <c r="A46" s="96" t="s">
        <v>65</v>
      </c>
      <c r="B46" s="97" t="s">
        <v>25</v>
      </c>
      <c r="C46" s="18" t="s">
        <v>4</v>
      </c>
      <c r="D46" s="35" t="s">
        <v>26</v>
      </c>
      <c r="E46" s="24">
        <v>290934</v>
      </c>
      <c r="F46" s="24">
        <v>290934</v>
      </c>
      <c r="G46" s="24">
        <v>297558</v>
      </c>
    </row>
    <row r="47" spans="1:10" ht="51" x14ac:dyDescent="0.25">
      <c r="A47" s="96"/>
      <c r="B47" s="98"/>
      <c r="C47" s="18" t="s">
        <v>6</v>
      </c>
      <c r="D47" s="32" t="s">
        <v>7</v>
      </c>
      <c r="E47" s="25">
        <v>50145845.140000001</v>
      </c>
      <c r="F47" s="25">
        <v>56824543.140000001</v>
      </c>
      <c r="G47" s="26">
        <v>56821121.259999998</v>
      </c>
    </row>
    <row r="48" spans="1:10" ht="38.25" x14ac:dyDescent="0.25">
      <c r="A48" s="96" t="s">
        <v>66</v>
      </c>
      <c r="B48" s="97" t="s">
        <v>27</v>
      </c>
      <c r="C48" s="18" t="s">
        <v>4</v>
      </c>
      <c r="D48" s="35" t="s">
        <v>26</v>
      </c>
      <c r="E48" s="24">
        <v>197840</v>
      </c>
      <c r="F48" s="24">
        <v>197840</v>
      </c>
      <c r="G48" s="24">
        <v>196920</v>
      </c>
    </row>
    <row r="49" spans="1:7" ht="51" x14ac:dyDescent="0.25">
      <c r="A49" s="96"/>
      <c r="B49" s="98"/>
      <c r="C49" s="18" t="s">
        <v>6</v>
      </c>
      <c r="D49" s="32" t="s">
        <v>7</v>
      </c>
      <c r="E49" s="25">
        <v>136653000</v>
      </c>
      <c r="F49" s="25">
        <v>149837364</v>
      </c>
      <c r="G49" s="26">
        <v>149833193.16</v>
      </c>
    </row>
    <row r="50" spans="1:7" ht="25.5" x14ac:dyDescent="0.25">
      <c r="A50" s="96" t="s">
        <v>67</v>
      </c>
      <c r="B50" s="99" t="s">
        <v>28</v>
      </c>
      <c r="C50" s="18" t="s">
        <v>4</v>
      </c>
      <c r="D50" s="32" t="s">
        <v>29</v>
      </c>
      <c r="E50" s="24">
        <v>1429</v>
      </c>
      <c r="F50" s="24">
        <v>1429</v>
      </c>
      <c r="G50" s="24">
        <v>1388</v>
      </c>
    </row>
    <row r="51" spans="1:7" ht="51" x14ac:dyDescent="0.25">
      <c r="A51" s="96"/>
      <c r="B51" s="99"/>
      <c r="C51" s="18" t="s">
        <v>6</v>
      </c>
      <c r="D51" s="32" t="s">
        <v>7</v>
      </c>
      <c r="E51" s="25">
        <v>10343000</v>
      </c>
      <c r="F51" s="25">
        <v>5779974.9900000002</v>
      </c>
      <c r="G51" s="26">
        <v>5779969.5</v>
      </c>
    </row>
    <row r="52" spans="1:7" ht="25.5" x14ac:dyDescent="0.25">
      <c r="A52" s="96" t="s">
        <v>68</v>
      </c>
      <c r="B52" s="97" t="s">
        <v>30</v>
      </c>
      <c r="C52" s="18" t="s">
        <v>4</v>
      </c>
      <c r="D52" s="35" t="s">
        <v>31</v>
      </c>
      <c r="E52" s="24">
        <v>34120</v>
      </c>
      <c r="F52" s="24">
        <v>34120</v>
      </c>
      <c r="G52" s="24">
        <v>39194</v>
      </c>
    </row>
    <row r="53" spans="1:7" ht="51" x14ac:dyDescent="0.25">
      <c r="A53" s="96"/>
      <c r="B53" s="98"/>
      <c r="C53" s="18" t="s">
        <v>6</v>
      </c>
      <c r="D53" s="32" t="s">
        <v>7</v>
      </c>
      <c r="E53" s="25">
        <v>16748000</v>
      </c>
      <c r="F53" s="25">
        <v>21055233.25</v>
      </c>
      <c r="G53" s="26">
        <v>21055046.390000001</v>
      </c>
    </row>
    <row r="54" spans="1:7" ht="33" customHeight="1" x14ac:dyDescent="0.25">
      <c r="A54" s="60"/>
      <c r="B54" s="77" t="s">
        <v>79</v>
      </c>
      <c r="C54" s="78"/>
      <c r="D54" s="79"/>
      <c r="E54" s="66">
        <f>E41+E43+E45+E47+E49+E51+E53</f>
        <v>319787318.81999999</v>
      </c>
      <c r="F54" s="66">
        <f t="shared" ref="F54:G54" si="2">F41+F43+F45+F47+F49+F51+F53</f>
        <v>347291906.35000002</v>
      </c>
      <c r="G54" s="66">
        <f t="shared" si="2"/>
        <v>347276329.13</v>
      </c>
    </row>
    <row r="55" spans="1:7" ht="28.5" customHeight="1" x14ac:dyDescent="0.25">
      <c r="A55" s="61" t="s">
        <v>69</v>
      </c>
      <c r="B55" s="86" t="s">
        <v>73</v>
      </c>
      <c r="C55" s="87"/>
      <c r="D55" s="87"/>
      <c r="E55" s="87"/>
      <c r="F55" s="87"/>
      <c r="G55" s="87"/>
    </row>
    <row r="56" spans="1:7" ht="30" x14ac:dyDescent="0.25">
      <c r="A56" s="96" t="s">
        <v>70</v>
      </c>
      <c r="B56" s="88" t="s">
        <v>32</v>
      </c>
      <c r="C56" s="23" t="s">
        <v>4</v>
      </c>
      <c r="D56" s="36" t="s">
        <v>13</v>
      </c>
      <c r="E56" s="69">
        <v>4099</v>
      </c>
      <c r="F56" s="70">
        <v>4099</v>
      </c>
      <c r="G56" s="70">
        <v>4241</v>
      </c>
    </row>
    <row r="57" spans="1:7" ht="60" x14ac:dyDescent="0.25">
      <c r="A57" s="96"/>
      <c r="B57" s="88"/>
      <c r="C57" s="23" t="s">
        <v>6</v>
      </c>
      <c r="D57" s="35" t="s">
        <v>7</v>
      </c>
      <c r="E57" s="71">
        <v>16100000</v>
      </c>
      <c r="F57" s="5">
        <v>16077644.880000001</v>
      </c>
      <c r="G57" s="5">
        <f>F57</f>
        <v>16077644.880000001</v>
      </c>
    </row>
    <row r="58" spans="1:7" ht="30" x14ac:dyDescent="0.25">
      <c r="A58" s="96" t="s">
        <v>71</v>
      </c>
      <c r="B58" s="88" t="s">
        <v>33</v>
      </c>
      <c r="C58" s="23" t="s">
        <v>4</v>
      </c>
      <c r="D58" s="36" t="s">
        <v>13</v>
      </c>
      <c r="E58" s="72">
        <v>0</v>
      </c>
      <c r="F58" s="70">
        <v>1476</v>
      </c>
      <c r="G58" s="70">
        <v>1455</v>
      </c>
    </row>
    <row r="59" spans="1:7" ht="60" x14ac:dyDescent="0.25">
      <c r="A59" s="96"/>
      <c r="B59" s="88"/>
      <c r="C59" s="23" t="s">
        <v>6</v>
      </c>
      <c r="D59" s="35" t="s">
        <v>7</v>
      </c>
      <c r="E59" s="73">
        <v>0</v>
      </c>
      <c r="F59" s="5">
        <v>6589727.5499999998</v>
      </c>
      <c r="G59" s="5">
        <v>6589727.5499999998</v>
      </c>
    </row>
    <row r="60" spans="1:7" ht="30" x14ac:dyDescent="0.25">
      <c r="A60" s="96" t="s">
        <v>72</v>
      </c>
      <c r="B60" s="88" t="s">
        <v>34</v>
      </c>
      <c r="C60" s="23" t="s">
        <v>4</v>
      </c>
      <c r="D60" s="36" t="s">
        <v>13</v>
      </c>
      <c r="E60" s="72">
        <v>0</v>
      </c>
      <c r="F60" s="70">
        <v>3726</v>
      </c>
      <c r="G60" s="70">
        <v>3640</v>
      </c>
    </row>
    <row r="61" spans="1:7" ht="60" x14ac:dyDescent="0.25">
      <c r="A61" s="96"/>
      <c r="B61" s="88"/>
      <c r="C61" s="23" t="s">
        <v>6</v>
      </c>
      <c r="D61" s="35" t="s">
        <v>7</v>
      </c>
      <c r="E61" s="73">
        <v>0</v>
      </c>
      <c r="F61" s="74">
        <v>32186869.43</v>
      </c>
      <c r="G61" s="74">
        <f>F61</f>
        <v>32186869.43</v>
      </c>
    </row>
    <row r="62" spans="1:7" ht="33.75" customHeight="1" x14ac:dyDescent="0.25">
      <c r="A62" s="60"/>
      <c r="B62" s="77" t="s">
        <v>80</v>
      </c>
      <c r="C62" s="78"/>
      <c r="D62" s="79"/>
      <c r="E62" s="71">
        <f>E57+E59+E61</f>
        <v>16100000</v>
      </c>
      <c r="F62" s="71">
        <f t="shared" ref="F62:G62" si="3">F57+F59+F61</f>
        <v>54854241.859999999</v>
      </c>
      <c r="G62" s="71">
        <f t="shared" si="3"/>
        <v>54854241.859999999</v>
      </c>
    </row>
    <row r="63" spans="1:7" ht="19.5" customHeight="1" x14ac:dyDescent="0.25">
      <c r="A63" s="56"/>
      <c r="B63" s="77" t="s">
        <v>81</v>
      </c>
      <c r="C63" s="78"/>
      <c r="D63" s="79"/>
      <c r="E63" s="75">
        <f>E14+E38+E54+E62</f>
        <v>2540354676.8200002</v>
      </c>
      <c r="F63" s="75">
        <f t="shared" ref="F63:G63" si="4">F14+F38+F54+F62</f>
        <v>2614783951.3300004</v>
      </c>
      <c r="G63" s="75">
        <f t="shared" si="4"/>
        <v>2578295587.4400001</v>
      </c>
    </row>
    <row r="65" spans="6:7" x14ac:dyDescent="0.25">
      <c r="F65" s="9"/>
      <c r="G65" s="9"/>
    </row>
  </sheetData>
  <mergeCells count="76">
    <mergeCell ref="A16:A17"/>
    <mergeCell ref="B16:B17"/>
    <mergeCell ref="A18:A19"/>
    <mergeCell ref="B18:B19"/>
    <mergeCell ref="A1:G1"/>
    <mergeCell ref="A2:A3"/>
    <mergeCell ref="B2:B3"/>
    <mergeCell ref="C2:C3"/>
    <mergeCell ref="D2:D3"/>
    <mergeCell ref="E2:E3"/>
    <mergeCell ref="F2:F3"/>
    <mergeCell ref="G2:G3"/>
    <mergeCell ref="B5:G5"/>
    <mergeCell ref="A26:A27"/>
    <mergeCell ref="B26:B27"/>
    <mergeCell ref="A28:A29"/>
    <mergeCell ref="B28:B29"/>
    <mergeCell ref="A20:A21"/>
    <mergeCell ref="B20:B21"/>
    <mergeCell ref="A22:A23"/>
    <mergeCell ref="B22:B23"/>
    <mergeCell ref="A24:A25"/>
    <mergeCell ref="B24:B25"/>
    <mergeCell ref="A34:A35"/>
    <mergeCell ref="B34:B35"/>
    <mergeCell ref="A36:A37"/>
    <mergeCell ref="B36:B37"/>
    <mergeCell ref="A30:A31"/>
    <mergeCell ref="B30:B31"/>
    <mergeCell ref="A32:A33"/>
    <mergeCell ref="B32:B33"/>
    <mergeCell ref="A40:A41"/>
    <mergeCell ref="B40:B41"/>
    <mergeCell ref="A42:A43"/>
    <mergeCell ref="B42:B43"/>
    <mergeCell ref="A44:A45"/>
    <mergeCell ref="B44:B45"/>
    <mergeCell ref="A52:A53"/>
    <mergeCell ref="B52:B53"/>
    <mergeCell ref="A46:A47"/>
    <mergeCell ref="B46:B47"/>
    <mergeCell ref="A48:A49"/>
    <mergeCell ref="B48:B49"/>
    <mergeCell ref="A50:A51"/>
    <mergeCell ref="B50:B51"/>
    <mergeCell ref="B63:D63"/>
    <mergeCell ref="A6:A7"/>
    <mergeCell ref="B6:B7"/>
    <mergeCell ref="I6:I8"/>
    <mergeCell ref="J6:N6"/>
    <mergeCell ref="A8:A9"/>
    <mergeCell ref="B8:B9"/>
    <mergeCell ref="A10:A11"/>
    <mergeCell ref="B10:B11"/>
    <mergeCell ref="A12:A13"/>
    <mergeCell ref="B12:B13"/>
    <mergeCell ref="A58:A59"/>
    <mergeCell ref="B58:B59"/>
    <mergeCell ref="A60:A61"/>
    <mergeCell ref="B60:B61"/>
    <mergeCell ref="A56:A57"/>
    <mergeCell ref="O6:S6"/>
    <mergeCell ref="J7:J8"/>
    <mergeCell ref="K7:K8"/>
    <mergeCell ref="L7:N7"/>
    <mergeCell ref="O7:O8"/>
    <mergeCell ref="P7:P8"/>
    <mergeCell ref="Q7:S7"/>
    <mergeCell ref="B62:D62"/>
    <mergeCell ref="B15:G15"/>
    <mergeCell ref="B39:G39"/>
    <mergeCell ref="B55:G55"/>
    <mergeCell ref="B14:D14"/>
    <mergeCell ref="B38:D38"/>
    <mergeCell ref="B54:D54"/>
    <mergeCell ref="B56:B57"/>
  </mergeCells>
  <pageMargins left="0.51181102362204722" right="0.31496062992125984" top="0.55118110236220474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2021-04-01T05:20:47Z</dcterms:modified>
</cp:coreProperties>
</file>