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8800" windowHeight="11430"/>
  </bookViews>
  <sheets>
    <sheet name="доходы" sheetId="1" r:id="rId1"/>
    <sheet name="расходы" sheetId="2" r:id="rId2"/>
  </sheets>
  <definedNames>
    <definedName name="_xlnm.Print_Area" localSheetId="0">доходы!$A$1:$L$46</definedName>
    <definedName name="_xlnm.Print_Area" localSheetId="1">расходы!$A$1:$K$49</definedName>
  </definedNames>
  <calcPr calcId="145621"/>
</workbook>
</file>

<file path=xl/calcChain.xml><?xml version="1.0" encoding="utf-8"?>
<calcChain xmlns="http://schemas.openxmlformats.org/spreadsheetml/2006/main">
  <c r="J5" i="1" l="1"/>
  <c r="J8" i="1"/>
  <c r="J10" i="1"/>
  <c r="J19" i="1"/>
  <c r="J24" i="1"/>
  <c r="J29" i="1"/>
  <c r="J38" i="1"/>
  <c r="J37" i="1" s="1"/>
  <c r="K11" i="1"/>
  <c r="L11" i="1" s="1"/>
  <c r="K9" i="1"/>
  <c r="K7" i="1"/>
  <c r="I29" i="1"/>
  <c r="D10" i="1"/>
  <c r="E10" i="1"/>
  <c r="F10" i="1"/>
  <c r="G10" i="1"/>
  <c r="H10" i="1"/>
  <c r="I10" i="1"/>
  <c r="C10" i="1"/>
  <c r="J4" i="1" l="1"/>
  <c r="J46" i="1" s="1"/>
  <c r="D29" i="1"/>
  <c r="E29" i="1"/>
  <c r="F29" i="1"/>
  <c r="G29" i="1"/>
  <c r="H29" i="1"/>
  <c r="C29" i="1"/>
  <c r="K33" i="1"/>
  <c r="L33" i="1" s="1"/>
  <c r="K31" i="1"/>
  <c r="C15" i="1"/>
  <c r="D15" i="1"/>
  <c r="E15" i="1"/>
  <c r="F15" i="1"/>
  <c r="G15" i="1"/>
  <c r="I15" i="1"/>
  <c r="K14" i="1"/>
  <c r="L14" i="1" s="1"/>
  <c r="K13" i="1"/>
  <c r="L13" i="1" s="1"/>
  <c r="K6" i="1"/>
  <c r="L6" i="1" s="1"/>
  <c r="K32" i="1" l="1"/>
  <c r="L32" i="1" s="1"/>
  <c r="L31" i="1"/>
  <c r="K12" i="1" l="1"/>
  <c r="L12" i="1" s="1"/>
  <c r="F24" i="1"/>
  <c r="H24" i="1" l="1"/>
  <c r="G24" i="1"/>
  <c r="K25" i="1"/>
  <c r="L25" i="1" s="1"/>
  <c r="K24" i="1" l="1"/>
  <c r="D19" i="1"/>
  <c r="E19" i="1"/>
  <c r="F19" i="1"/>
  <c r="G19" i="1"/>
  <c r="H19" i="1"/>
  <c r="I19" i="1"/>
  <c r="C19" i="1"/>
  <c r="K26" i="1"/>
  <c r="L26" i="1" s="1"/>
  <c r="K27" i="1"/>
  <c r="L27" i="1" s="1"/>
  <c r="K21" i="1"/>
  <c r="L21" i="1" s="1"/>
  <c r="K19" i="1" l="1"/>
  <c r="K44" i="1"/>
  <c r="L44" i="1" s="1"/>
  <c r="K23" i="1"/>
  <c r="L23" i="1" s="1"/>
  <c r="K18" i="1"/>
  <c r="L18" i="1" s="1"/>
  <c r="H15" i="1"/>
  <c r="K30" i="1" l="1"/>
  <c r="L30" i="1" s="1"/>
  <c r="K34" i="1"/>
  <c r="L34" i="1" s="1"/>
  <c r="K35" i="1"/>
  <c r="L35" i="1" s="1"/>
  <c r="K29" i="1"/>
  <c r="L29" i="1" s="1"/>
  <c r="D5" i="1"/>
  <c r="E5" i="1"/>
  <c r="F5" i="1"/>
  <c r="G5" i="1"/>
  <c r="H5" i="1"/>
  <c r="I5" i="1"/>
  <c r="C5" i="1"/>
  <c r="D8" i="1"/>
  <c r="E8" i="1"/>
  <c r="F8" i="1"/>
  <c r="G8" i="1"/>
  <c r="H8" i="1"/>
  <c r="I8" i="1"/>
  <c r="C8" i="1"/>
  <c r="K5" i="1" l="1"/>
  <c r="L5" i="1" s="1"/>
  <c r="D4" i="1"/>
  <c r="E4" i="1"/>
  <c r="F4" i="1"/>
  <c r="G4" i="1"/>
  <c r="H4" i="1"/>
  <c r="I4" i="1"/>
  <c r="C4" i="1"/>
  <c r="D38" i="1"/>
  <c r="D37" i="1" s="1"/>
  <c r="E38" i="1"/>
  <c r="E37" i="1" s="1"/>
  <c r="F38" i="1"/>
  <c r="F37" i="1" s="1"/>
  <c r="G38" i="1"/>
  <c r="G37" i="1" s="1"/>
  <c r="H38" i="1"/>
  <c r="H37" i="1" s="1"/>
  <c r="I38" i="1"/>
  <c r="I37" i="1" s="1"/>
  <c r="C38" i="1"/>
  <c r="C37" i="1" s="1"/>
  <c r="L7" i="1"/>
  <c r="K8" i="1"/>
  <c r="L8" i="1" s="1"/>
  <c r="L9" i="1"/>
  <c r="K10" i="1"/>
  <c r="L10" i="1" s="1"/>
  <c r="K15" i="1"/>
  <c r="L15" i="1" s="1"/>
  <c r="K16" i="1"/>
  <c r="L16" i="1" s="1"/>
  <c r="K17" i="1"/>
  <c r="L17" i="1" s="1"/>
  <c r="L19" i="1"/>
  <c r="K20" i="1"/>
  <c r="L20" i="1" s="1"/>
  <c r="K22" i="1"/>
  <c r="L22" i="1" s="1"/>
  <c r="L24" i="1"/>
  <c r="K28" i="1"/>
  <c r="L28" i="1" s="1"/>
  <c r="K36" i="1"/>
  <c r="L36" i="1" s="1"/>
  <c r="K39" i="1"/>
  <c r="L39" i="1" s="1"/>
  <c r="K40" i="1"/>
  <c r="L40" i="1" s="1"/>
  <c r="K41" i="1"/>
  <c r="L41" i="1" s="1"/>
  <c r="K42" i="1"/>
  <c r="L42" i="1" s="1"/>
  <c r="K43" i="1"/>
  <c r="L43" i="1" s="1"/>
  <c r="K45" i="1"/>
  <c r="L45" i="1" s="1"/>
  <c r="K4" i="1" l="1"/>
  <c r="L4" i="1" s="1"/>
  <c r="F46" i="1"/>
  <c r="C46" i="1"/>
  <c r="K37" i="1"/>
  <c r="L37" i="1" s="1"/>
  <c r="E46" i="1"/>
  <c r="I46" i="1"/>
  <c r="H46" i="1"/>
  <c r="G46" i="1"/>
  <c r="K38" i="1"/>
  <c r="L38" i="1" s="1"/>
  <c r="D46" i="1"/>
  <c r="K46" i="1" l="1"/>
  <c r="L46" i="1" s="1"/>
</calcChain>
</file>

<file path=xl/sharedStrings.xml><?xml version="1.0" encoding="utf-8"?>
<sst xmlns="http://schemas.openxmlformats.org/spreadsheetml/2006/main" count="198" uniqueCount="198">
  <si>
    <t>Код бюджетной классификации</t>
  </si>
  <si>
    <t>Наименование доходов</t>
  </si>
  <si>
    <t>Итого изменений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</si>
  <si>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</si>
  <si>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</si>
  <si>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</si>
  <si>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</si>
  <si>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000 1 01 01000 00 0000 110</t>
  </si>
  <si>
    <t>Налог на прибыль организаций</t>
  </si>
  <si>
    <t>000 1 01 02000 01 0000 110</t>
  </si>
  <si>
    <t>Налог на доходы физических лиц</t>
  </si>
  <si>
    <t>000 1 03 00000 00 0000 000</t>
  </si>
  <si>
    <t>НАЛОГИ НА ТОВАРЫ (РАБОТЫ, УСЛУГИ), РЕАЛИЗУЕМЫЕ НА ТЕРРИТОРИИ РОССИЙСКОЙ ФЕДЕРАЦИИ</t>
  </si>
  <si>
    <t>000 1 03 02000 01 0000 110</t>
  </si>
  <si>
    <t>Акцизы по подакцизным товарам (продукции), производимым на территории Российской Федерации</t>
  </si>
  <si>
    <t>000 1 05 00000 00 0000 000</t>
  </si>
  <si>
    <t>НАЛОГИ НА СОВОКУПНЫЙ ДОХОД</t>
  </si>
  <si>
    <t>000 1 06 00000 00 0000 000</t>
  </si>
  <si>
    <t>НАЛОГИ НА ИМУЩЕСТВО</t>
  </si>
  <si>
    <t>000 1 07 00000 00 0000 000</t>
  </si>
  <si>
    <t>НАЛОГИ, СБОРЫ И РЕГУЛЯРНЫЕ ПЛАТЕЖИ ЗА ПОЛЬЗОВАНИЕ ПРИРОДНЫМИ РЕСУРСАМИ</t>
  </si>
  <si>
    <t>000 1 07 01000 01 0000 110</t>
  </si>
  <si>
    <t>Налог на добычу полезных ископаемых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</si>
  <si>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</si>
  <si>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</si>
  <si>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</si>
  <si>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</si>
  <si>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000 2 02 01000 00 0000 151</t>
  </si>
  <si>
    <t>Дотации бюджетам бюджетной системы Российской Федерации</t>
  </si>
  <si>
    <t>000 2 02 02000 00 0000 151</t>
  </si>
  <si>
    <t>Субсидии бюджетам бюджетной системы Российской Федерации (межбюджетные субсидии)</t>
  </si>
  <si>
    <t>000 2 02 03000 00 0000 151</t>
  </si>
  <si>
    <t>Субвенции бюджетам бюджетной системы Российской Федерации</t>
  </si>
  <si>
    <t>000 2 02 04000 00 0000 151</t>
  </si>
  <si>
    <t>Иные межбюджетные трансферты</t>
  </si>
  <si>
    <t>ИТОГО ДОХОДОВ</t>
  </si>
  <si>
    <t>Налог на игорный бизнес</t>
  </si>
  <si>
    <t>000 1 06 05000 02 0000 110</t>
  </si>
  <si>
    <t>ГОСУДАРСТВЕННАЯ ПОШЛИНА</t>
  </si>
  <si>
    <t>000 1 08 00000 00 0000 000</t>
  </si>
  <si>
    <t>ДОХОДЫ ОТ ИСПОЛЬЗОВАНИЯ ИМУЩЕСТВА, НАХОДЯЩЕГОСЯ В ГОСУДАРСТВЕННОЙ И МУНИЦИПАЛЬНОЙ СОБСТВЕННОСТИ</t>
  </si>
  <si>
    <t xml:space="preserve">ПЛАТЕЖИ ПРИ ПОЛЬЗОВАНИИ ПРИРОДНЫМИ РЕСУРСАМИ </t>
  </si>
  <si>
    <t>000 1 12 00000 00 0000 000</t>
  </si>
  <si>
    <t>ДОХОДЫ ОТ ОКАЗАНИЯ ПЛАТНЫХ УСЛУГ (РАБОТ) И КОМПЕНСАЦИИ ЗАТРАТ  ГОСУДАРСТВА</t>
  </si>
  <si>
    <t>000 1 13 00000 00 0000 000</t>
  </si>
  <si>
    <t>000 1 11 00000 00 0000 000</t>
  </si>
  <si>
    <t>ДОХОДЫ ОТ ПРОДАЖИ МАТЕРИАЛЬНЫХ И НЕМАТЕРИАЛЬНЫХ АКТИВОВ</t>
  </si>
  <si>
    <t>000 1 14 00000 00 0000 000</t>
  </si>
  <si>
    <t>АДМИНИСТРАТИВНЫЕ ПЛАТЕЖИ И СБОРЫ</t>
  </si>
  <si>
    <t>000 1 15 00000 00 0000 000</t>
  </si>
  <si>
    <t>ШТРАФЫ, САНКЦИИ, ВОЗМЕЩЕНИЕ УЩЕРБА</t>
  </si>
  <si>
    <t>000 1 16 00000 00 0000 000</t>
  </si>
  <si>
    <t>000 1 17 00000 00 0000 000</t>
  </si>
  <si>
    <t>000 2 03 00000 00 0000 000</t>
  </si>
  <si>
    <t>000 2 04 00000 00 0000 000</t>
  </si>
  <si>
    <t>000 2 07 00000 00 0000 000</t>
  </si>
  <si>
    <t>БЕЗВОЗМЕЗДНЫЕ ПОСТУПЛЕНИЯ ОТ ГОСУДАРСТВЕННЫХ (МУНИЦИПАЛЬНЫХ) ОРГАНИЗАЦИЙ</t>
  </si>
  <si>
    <t>БЕЗВОЗМЕЗДНЫЕ ПОСТУПЛЕНИЯ ОТ НЕГОСУДАРСТВЕННЫХ ОРГАНИЗАЦИЙ</t>
  </si>
  <si>
    <t>ПРОЧИЕ БЕЗВОЗМЕЗДНЫЕ ПОСТУПЛЕНИЯ</t>
  </si>
  <si>
    <t>ПРОЧИЕ НЕНАЛОГОВЫЕ ДОХОДЫ</t>
  </si>
  <si>
    <t>Доходы от продажи квартир</t>
  </si>
  <si>
    <t>000 1 14 01000 00 0000 410</t>
  </si>
  <si>
    <t>000 1 07 04000 01 0000 110</t>
  </si>
  <si>
    <t>Сборы за пользование объектами животного мира и за пользование объектами водных биологических ресурсов</t>
  </si>
  <si>
    <t>000 1 12 02000 00 0000 000</t>
  </si>
  <si>
    <t>000 1 12 04000 00 0000 000</t>
  </si>
  <si>
    <t>Платежи за пользование недрами</t>
  </si>
  <si>
    <t>Плата за использование лесов</t>
  </si>
  <si>
    <t>000 1 12 01000 00 0000 000</t>
  </si>
  <si>
    <t>Платежи за негативное воздействие на окружающую среду</t>
  </si>
  <si>
    <t>000 1 14 02000 00 0000 410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</si>
  <si>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</si>
  <si>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000 1 14 06000 00 0000 410</t>
  </si>
  <si>
    <t>Доходы от продажи земельных участков, находящихся в государственной и муниципальной собственности</t>
  </si>
  <si>
    <t>0102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</si>
  <si>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</si>
  <si>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</si>
  <si>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</si>
  <si>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</si>
  <si>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</si>
  <si>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0106</t>
  </si>
  <si>
    <t>0111</t>
  </si>
  <si>
    <t>0113</t>
  </si>
  <si>
    <t>0200</t>
  </si>
  <si>
    <t>0204</t>
  </si>
  <si>
    <t>0300</t>
  </si>
  <si>
    <t>0309</t>
  </si>
  <si>
    <t>0400</t>
  </si>
  <si>
    <t>0405</t>
  </si>
  <si>
    <t>0408</t>
  </si>
  <si>
    <t>0409</t>
  </si>
  <si>
    <t>0412</t>
  </si>
  <si>
    <t>0500</t>
  </si>
  <si>
    <t>0501</t>
  </si>
  <si>
    <t>0502</t>
  </si>
  <si>
    <t>0503</t>
  </si>
  <si>
    <t>0505</t>
  </si>
  <si>
    <t>0700</t>
  </si>
  <si>
    <t>0701</t>
  </si>
  <si>
    <t>0702</t>
  </si>
  <si>
    <t>0703</t>
  </si>
  <si>
    <t>0705</t>
  </si>
  <si>
    <t>0707</t>
  </si>
  <si>
    <t>0709</t>
  </si>
  <si>
    <t>0800</t>
  </si>
  <si>
    <t>0801</t>
  </si>
  <si>
    <t>0804</t>
  </si>
  <si>
    <t>1000</t>
  </si>
  <si>
    <t>1001</t>
  </si>
  <si>
    <t>1003</t>
  </si>
  <si>
    <t>1004</t>
  </si>
  <si>
    <t>1006</t>
  </si>
  <si>
    <t>1100</t>
  </si>
  <si>
    <t>1102</t>
  </si>
  <si>
    <t>1105</t>
  </si>
  <si>
    <t>1300</t>
  </si>
  <si>
    <t>1301</t>
  </si>
  <si>
    <t>в  рублях</t>
  </si>
  <si>
    <t>000 1 05 02000 00 0000 000</t>
  </si>
  <si>
    <t>Единый налог на вмененный доход для отдельных видов деятельности</t>
  </si>
  <si>
    <t>000 1 05 03000 00 0000 000</t>
  </si>
  <si>
    <t>Единый сельскохозяйственный налог</t>
  </si>
  <si>
    <t>000 1 05 04000 00 0000 000</t>
  </si>
  <si>
    <t>Налог на имущество физических лиц</t>
  </si>
  <si>
    <t>Земельный налог</t>
  </si>
  <si>
    <t>000 106 01000 00 0000 110</t>
  </si>
  <si>
    <t>000 1 06 06000 00 0000 110</t>
  </si>
  <si>
    <t>000 1 14 06312 00 0000 410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</si>
  <si>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участков, государственная собственность на которые не разграничена </t>
  </si>
  <si>
    <r>
      <rPr>
        <sz val="12"/>
        <color theme="1"/>
        <rFont val="Times New Roman"/>
        <family val="1"/>
        <charset val="204"/>
      </rPr>
      <t>План по решению Думы НГОо бюджете от 17.12.2020
№ 754-НПА</t>
    </r>
    <r>
      <rPr>
        <sz val="11.5"/>
        <color theme="1"/>
        <rFont val="Times New Roman"/>
        <family val="1"/>
        <charset val="204"/>
      </rPr>
      <t xml:space="preserve"> (первоначальный)</t>
    </r>
  </si>
  <si>
    <t>1 1 05 01000 00 0000 000</t>
  </si>
  <si>
    <t>Налог, применямый в связи с применением упрощенной системы налогообложения</t>
  </si>
  <si>
    <t>Налог, применямый в связи с применением патентной системы налогообложения</t>
  </si>
  <si>
    <t>Изменения, внесенные решением Думы НГО от 27.01.2021 
№ 775-НПА 
(уточнение 1)</t>
  </si>
  <si>
    <t>Изменения, внесенные решением Думы НГО от 28.04.2021 
№ 826-НПА 
(уточнение 2)</t>
  </si>
  <si>
    <t>Изменения, внесенные решением Думы НГО от 30.06.2021 
№ 877-НПА 
(уточнение 3)</t>
  </si>
  <si>
    <t>Изменения, внесенные решением Думы НГО от 30.09.2021 
№ 918-НПА 
(уточнение 4)</t>
  </si>
  <si>
    <t>Изменения, внесенные решением Думы НГО от 27.10.2021 
№ 943-НПА 
(уточнение 5)</t>
  </si>
  <si>
    <t>Изменения, внесенные решением Думы НГО от 22.12.2021 
№ 991-НПА 
(уточнение 6)</t>
  </si>
  <si>
    <t>План по решению Думы НГО о бюджете от 17.12.2020 
№ 754-НПА 
в редакции решения Думы НГО от 22.12.2021 
№ 991-НПА (уточненный)</t>
  </si>
  <si>
    <t xml:space="preserve"> Сведения о внесении изменений в решение Думы Находкинского городского округа о бюджете в части расходов в 2021 году</t>
  </si>
  <si>
    <t>Ед. изм: руб.</t>
  </si>
  <si>
    <t>Наименование показателя</t>
  </si>
  <si>
    <t>Раздел, подраздел</t>
  </si>
  <si>
    <t>Изменения, внесенные решением  от 27.01.2021 №775-НПА          (уточнение 1)</t>
  </si>
  <si>
    <t>Изменения, внесенные решением  от 28.04.2021 №826-НПА          (уточнение 2)</t>
  </si>
  <si>
    <t>Изменения, внесенные решением  от 30.06.2021 №877-НПА          (уточнение 3)</t>
  </si>
  <si>
    <t>Изменения, внесенные решением  от 30.09.2021 №918-НПА          (уточнение 4)</t>
  </si>
  <si>
    <t>Изменения, внесенные решением  от 27.10.2021 №943-НПА          (уточнение 5)</t>
  </si>
  <si>
    <t>Изменения, внесенные решением  от 22.12.2021 №991-НПА          (уточнение 6)</t>
  </si>
  <si>
    <t>Итого  
 изменений</t>
  </si>
  <si>
    <t>План по решению о бюджете от 17.12.2020 №754-НПА в редакции  решения от 22.12.2021.№991          (уточненный)</t>
  </si>
  <si>
    <t>ОБЩЕГОС ВОПРОСЫ</t>
  </si>
  <si>
    <t>0100</t>
  </si>
  <si>
    <t xml:space="preserve"> Функционирование высшего должностного лица субъекта Российской Федерации и муниципального образования</t>
  </si>
  <si>
    <t xml:space="preserve">      Судебная система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</si>
  <si>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</si>
  <si>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  Резервные фонды</t>
  </si>
  <si>
    <t xml:space="preserve">      Другие общегосударственные вопросы</t>
  </si>
  <si>
    <t xml:space="preserve">    НАЦИОНАЛЬНАЯ ОБОРОНА</t>
  </si>
  <si>
    <t xml:space="preserve">      Мобилизационная подготовка экономики</t>
  </si>
  <si>
    <t xml:space="preserve">    НАЦИОНАЛЬНАЯ БЕЗОПАСНОСТЬ И ПРАВООХРАНИТЕЛЬНАЯ ДЕЯТЕЛЬНОСТЬ</t>
  </si>
  <si>
    <t xml:space="preserve">      Защита населения и территории от чрезвычайных ситуаций природного и техногенного характера, гражданская оборона</t>
  </si>
  <si>
    <t xml:space="preserve">    НАЦИОНАЛЬНАЯ ЭКОНОМИКА</t>
  </si>
  <si>
    <t xml:space="preserve">      Сельское хозяйство и рыболовство</t>
  </si>
  <si>
    <t xml:space="preserve">      Транспорт</t>
  </si>
  <si>
    <t xml:space="preserve">      Дорожное хозяйство (дорожные фонды)</t>
  </si>
  <si>
    <t xml:space="preserve">      Другие вопросы в области национальной экономики</t>
  </si>
  <si>
    <t xml:space="preserve">    ЖИЛИЩНО-КОММУНАЛЬНОЕ ХОЗЯЙСТВО</t>
  </si>
  <si>
    <t xml:space="preserve">      Жилищное хозяйство</t>
  </si>
  <si>
    <t xml:space="preserve">      Коммунальное хозяйство</t>
  </si>
  <si>
    <t xml:space="preserve">      Благоустройство</t>
  </si>
  <si>
    <t xml:space="preserve">      Другие вопросы в области жилищно-коммунального хозяйства</t>
  </si>
  <si>
    <t xml:space="preserve">    ОБРАЗОВАНИЕ</t>
  </si>
  <si>
    <t xml:space="preserve">      Дошкольное образование</t>
  </si>
  <si>
    <t xml:space="preserve">      Общее образование</t>
  </si>
  <si>
    <t xml:space="preserve">      Дополнительное образование детей</t>
  </si>
  <si>
    <t xml:space="preserve">      Профессиональная подготовка, переподготовка и повышение квалификации</t>
  </si>
  <si>
    <t xml:space="preserve">      Молодежная политика</t>
  </si>
  <si>
    <t xml:space="preserve">      Другие вопросы в области образования</t>
  </si>
  <si>
    <t xml:space="preserve">    КУЛЬТУРА, КИНЕМАТОГРАФИЯ</t>
  </si>
  <si>
    <t xml:space="preserve">      Культура</t>
  </si>
  <si>
    <t xml:space="preserve">      Другие вопросы в области культуры, кинематографии</t>
  </si>
  <si>
    <t xml:space="preserve">    СОЦИАЛЬНАЯ ПОЛИТИКА</t>
  </si>
  <si>
    <t xml:space="preserve">      Пенсионное обеспечение</t>
  </si>
  <si>
    <t xml:space="preserve">      Социальное обеспечение населения</t>
  </si>
  <si>
    <t xml:space="preserve">      Охрана семьи и детства</t>
  </si>
  <si>
    <t xml:space="preserve">      Другие вопросы в области социальной политики</t>
  </si>
  <si>
    <t xml:space="preserve">    ФИЗИЧЕСКАЯ КУЛЬТУРА И СПОРТ</t>
  </si>
  <si>
    <t xml:space="preserve">      Физическая культура</t>
  </si>
  <si>
    <t>1101</t>
  </si>
  <si>
    <t xml:space="preserve">      Массовый спорт</t>
  </si>
  <si>
    <t xml:space="preserve">      Другие вопросы в области физической культуры и спорта</t>
  </si>
  <si>
    <t xml:space="preserve">    Обслуживание гос и муниципального долга</t>
  </si>
  <si>
    <t xml:space="preserve">      Обсл гос внутреннего  и муниципального долга</t>
  </si>
  <si>
    <t>ВСЕГО РАСХОДОВ:</t>
  </si>
  <si>
    <t>Сведения о внесенных изменениях в решения Думы Находкинского городского округа о бюджете в части доходов за 2021 год</t>
  </si>
  <si>
    <t>План по решению о бюджете от 17.12.2020 №754-НПА (первоначальный)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</si>
</sst>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Times New Roman Cyr"/>
      <charset val="204"/>
    </font>
    <font>
      <b/>
      <sz val="18"/>
      <color theme="3"/>
      <name val="Cambria"/>
      <family val="2"/>
      <charset val="204"/>
      <scheme val="maj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rgb="FF000000"/>
      <name val="Arial Cyr"/>
    </font>
    <font>
      <sz val="11.5"/>
      <color theme="1"/>
      <name val="Times New Roman"/>
      <family val="1"/>
      <charset val="204"/>
    </font>
    <font>
      <b/>
      <sz val="10"/>
      <color rgb="FF000000"/>
      <name val="Arial Cy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rgb="FF000000"/>
      <name val="Arial Cyr"/>
      <family val="2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99"/>
      </patternFill>
    </fill>
    <fill>
      <patternFill patternType="solid">
        <fgColor rgb="FFC0C0C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96">
    <xf numFmtId="0" fontId="0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0" borderId="0"/>
    <xf numFmtId="0" fontId="22" fillId="0" borderId="0" applyNumberForma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24" fillId="0" borderId="0"/>
    <xf numFmtId="0" fontId="25" fillId="33" borderId="0"/>
    <xf numFmtId="0" fontId="23" fillId="8" borderId="9" applyNumberFormat="0" applyFont="0" applyAlignment="0" applyProtection="0"/>
    <xf numFmtId="0" fontId="23" fillId="8" borderId="9" applyNumberFormat="0" applyFont="0" applyAlignment="0" applyProtection="0"/>
    <xf numFmtId="0" fontId="23" fillId="8" borderId="9" applyNumberFormat="0" applyFont="0" applyAlignment="0" applyProtection="0"/>
    <xf numFmtId="0" fontId="24" fillId="33" borderId="0"/>
    <xf numFmtId="0" fontId="24" fillId="33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9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1" fontId="26" fillId="0" borderId="11">
      <alignment horizontal="center" vertical="top" shrinkToFit="1"/>
    </xf>
    <xf numFmtId="4" fontId="28" fillId="34" borderId="11">
      <alignment horizontal="right" vertical="top" shrinkToFit="1"/>
    </xf>
    <xf numFmtId="0" fontId="33" fillId="0" borderId="0">
      <alignment horizontal="right"/>
    </xf>
    <xf numFmtId="0" fontId="33" fillId="0" borderId="11">
      <alignment horizontal="center" vertical="center" wrapText="1"/>
    </xf>
    <xf numFmtId="0" fontId="28" fillId="0" borderId="11">
      <alignment vertical="top" wrapText="1"/>
    </xf>
    <xf numFmtId="0" fontId="33" fillId="35" borderId="19"/>
  </cellStyleXfs>
  <cellXfs count="61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right" wrapText="1"/>
    </xf>
    <xf numFmtId="0" fontId="4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right" vertical="top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justify" vertical="top" wrapText="1"/>
    </xf>
    <xf numFmtId="0" fontId="4" fillId="0" borderId="12" xfId="0" applyFont="1" applyBorder="1" applyAlignment="1">
      <alignment horizontal="center" vertical="top" wrapText="1"/>
    </xf>
    <xf numFmtId="4" fontId="4" fillId="0" borderId="0" xfId="0" applyNumberFormat="1" applyFont="1" applyBorder="1" applyAlignment="1">
      <alignment horizontal="right" wrapText="1"/>
    </xf>
    <xf numFmtId="0" fontId="2" fillId="0" borderId="14" xfId="0" applyFont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0" borderId="0" xfId="0" applyFont="1" applyFill="1" applyAlignment="1">
      <alignment wrapText="1"/>
    </xf>
    <xf numFmtId="4" fontId="4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4" fontId="31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4" fontId="2" fillId="0" borderId="13" xfId="0" applyNumberFormat="1" applyFont="1" applyFill="1" applyBorder="1" applyAlignment="1">
      <alignment horizontal="right" vertical="top" wrapText="1"/>
    </xf>
    <xf numFmtId="4" fontId="4" fillId="0" borderId="13" xfId="0" applyNumberFormat="1" applyFont="1" applyBorder="1" applyAlignment="1">
      <alignment horizontal="right" vertical="top" wrapText="1"/>
    </xf>
    <xf numFmtId="4" fontId="31" fillId="0" borderId="1" xfId="0" applyNumberFormat="1" applyFont="1" applyBorder="1" applyAlignment="1">
      <alignment horizontal="right" vertical="top" wrapText="1"/>
    </xf>
    <xf numFmtId="4" fontId="32" fillId="0" borderId="1" xfId="0" applyNumberFormat="1" applyFont="1" applyBorder="1" applyAlignment="1">
      <alignment horizontal="right" vertical="top" wrapText="1"/>
    </xf>
    <xf numFmtId="4" fontId="29" fillId="0" borderId="1" xfId="0" applyNumberFormat="1" applyFont="1" applyBorder="1" applyAlignment="1">
      <alignment horizontal="right" vertical="top" wrapText="1"/>
    </xf>
    <xf numFmtId="4" fontId="30" fillId="0" borderId="1" xfId="0" applyNumberFormat="1" applyFont="1" applyBorder="1" applyAlignment="1">
      <alignment horizontal="right" vertical="top" wrapText="1"/>
    </xf>
    <xf numFmtId="0" fontId="1" fillId="0" borderId="0" xfId="67"/>
    <xf numFmtId="0" fontId="35" fillId="0" borderId="0" xfId="67" applyFont="1" applyFill="1" applyBorder="1" applyProtection="1">
      <protection locked="0"/>
    </xf>
    <xf numFmtId="0" fontId="36" fillId="0" borderId="0" xfId="67" applyFont="1" applyFill="1" applyProtection="1">
      <protection locked="0"/>
    </xf>
    <xf numFmtId="0" fontId="35" fillId="0" borderId="0" xfId="67" applyFont="1" applyFill="1" applyAlignment="1" applyProtection="1">
      <alignment horizontal="right"/>
      <protection locked="0"/>
    </xf>
    <xf numFmtId="0" fontId="34" fillId="0" borderId="1" xfId="93" applyFont="1" applyFill="1" applyBorder="1" applyAlignment="1" applyProtection="1">
      <alignment horizontal="center" vertical="center" wrapText="1"/>
      <protection locked="0"/>
    </xf>
    <xf numFmtId="0" fontId="34" fillId="0" borderId="12" xfId="93" applyFont="1" applyFill="1" applyBorder="1" applyAlignment="1" applyProtection="1">
      <alignment horizontal="center" vertical="center" wrapText="1"/>
      <protection locked="0"/>
    </xf>
    <xf numFmtId="0" fontId="35" fillId="0" borderId="1" xfId="67" applyFont="1" applyFill="1" applyBorder="1" applyAlignment="1">
      <alignment horizontal="center" vertical="center" wrapText="1"/>
    </xf>
    <xf numFmtId="0" fontId="35" fillId="0" borderId="1" xfId="67" applyFont="1" applyFill="1" applyBorder="1" applyAlignment="1" applyProtection="1">
      <alignment horizontal="center"/>
      <protection locked="0"/>
    </xf>
    <xf numFmtId="0" fontId="34" fillId="0" borderId="1" xfId="94" applyNumberFormat="1" applyFont="1" applyFill="1" applyBorder="1" applyAlignment="1" applyProtection="1">
      <alignment horizontal="left" vertical="top" wrapText="1"/>
    </xf>
    <xf numFmtId="1" fontId="34" fillId="0" borderId="1" xfId="92" applyNumberFormat="1" applyFont="1" applyFill="1" applyBorder="1" applyAlignment="1" applyProtection="1">
      <alignment horizontal="center" vertical="top" shrinkToFit="1"/>
    </xf>
    <xf numFmtId="4" fontId="38" fillId="0" borderId="1" xfId="95" applyNumberFormat="1" applyFont="1" applyFill="1" applyBorder="1" applyAlignment="1" applyProtection="1">
      <alignment horizontal="right" vertical="top" shrinkToFit="1"/>
    </xf>
    <xf numFmtId="4" fontId="39" fillId="0" borderId="1" xfId="67" applyNumberFormat="1" applyFont="1" applyFill="1" applyBorder="1" applyAlignment="1" applyProtection="1">
      <alignment horizontal="right" vertical="top"/>
      <protection locked="0"/>
    </xf>
    <xf numFmtId="4" fontId="39" fillId="0" borderId="1" xfId="67" applyNumberFormat="1" applyFont="1" applyFill="1" applyBorder="1" applyAlignment="1" applyProtection="1">
      <alignment vertical="top"/>
      <protection locked="0"/>
    </xf>
    <xf numFmtId="0" fontId="34" fillId="0" borderId="1" xfId="94" applyNumberFormat="1" applyFont="1" applyFill="1" applyBorder="1" applyAlignment="1" applyProtection="1">
      <alignment vertical="top" wrapText="1"/>
    </xf>
    <xf numFmtId="4" fontId="41" fillId="0" borderId="1" xfId="93" applyNumberFormat="1" applyFont="1" applyFill="1" applyBorder="1" applyAlignment="1" applyProtection="1">
      <alignment horizontal="right" vertical="top" shrinkToFit="1"/>
    </xf>
    <xf numFmtId="4" fontId="42" fillId="0" borderId="1" xfId="67" applyNumberFormat="1" applyFont="1" applyFill="1" applyBorder="1" applyAlignment="1" applyProtection="1">
      <alignment horizontal="right" vertical="top"/>
      <protection locked="0"/>
    </xf>
    <xf numFmtId="4" fontId="42" fillId="0" borderId="1" xfId="67" applyNumberFormat="1" applyFont="1" applyFill="1" applyBorder="1" applyAlignment="1" applyProtection="1">
      <alignment vertical="top"/>
      <protection locked="0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5" fillId="0" borderId="1" xfId="67" applyFont="1" applyFill="1" applyBorder="1" applyAlignment="1">
      <alignment horizontal="center" vertical="center" wrapText="1"/>
    </xf>
    <xf numFmtId="0" fontId="40" fillId="0" borderId="12" xfId="95" applyNumberFormat="1" applyFont="1" applyFill="1" applyBorder="1" applyAlignment="1" applyProtection="1">
      <alignment horizontal="left" vertical="top"/>
    </xf>
    <xf numFmtId="0" fontId="40" fillId="0" borderId="13" xfId="95" applyNumberFormat="1" applyFont="1" applyFill="1" applyBorder="1" applyAlignment="1" applyProtection="1">
      <alignment horizontal="left" vertical="top"/>
    </xf>
    <xf numFmtId="0" fontId="29" fillId="0" borderId="0" xfId="67" applyFont="1" applyFill="1" applyAlignment="1" applyProtection="1">
      <alignment horizontal="center" vertical="center"/>
      <protection locked="0"/>
    </xf>
    <xf numFmtId="0" fontId="34" fillId="0" borderId="0" xfId="92" applyNumberFormat="1" applyFont="1" applyFill="1" applyBorder="1" applyProtection="1">
      <alignment horizontal="right"/>
    </xf>
    <xf numFmtId="0" fontId="34" fillId="0" borderId="0" xfId="92" applyFont="1" applyFill="1" applyBorder="1" applyProtection="1">
      <alignment horizontal="right"/>
      <protection locked="0"/>
    </xf>
    <xf numFmtId="0" fontId="34" fillId="0" borderId="11" xfId="93" applyNumberFormat="1" applyFont="1" applyFill="1" applyBorder="1" applyProtection="1">
      <alignment horizontal="center" vertical="center" wrapText="1"/>
    </xf>
    <xf numFmtId="0" fontId="34" fillId="0" borderId="16" xfId="93" applyFont="1" applyFill="1" applyBorder="1" applyProtection="1">
      <alignment horizontal="center" vertical="center" wrapText="1"/>
      <protection locked="0"/>
    </xf>
    <xf numFmtId="0" fontId="34" fillId="0" borderId="15" xfId="93" applyNumberFormat="1" applyFont="1" applyFill="1" applyBorder="1" applyProtection="1">
      <alignment horizontal="center" vertical="center" wrapText="1"/>
    </xf>
    <xf numFmtId="0" fontId="34" fillId="0" borderId="17" xfId="93" applyFont="1" applyFill="1" applyBorder="1" applyProtection="1">
      <alignment horizontal="center" vertical="center" wrapText="1"/>
      <protection locked="0"/>
    </xf>
    <xf numFmtId="0" fontId="35" fillId="0" borderId="14" xfId="67" applyFont="1" applyFill="1" applyBorder="1" applyAlignment="1" applyProtection="1">
      <alignment horizontal="center" vertical="center" wrapText="1"/>
      <protection locked="0"/>
    </xf>
    <xf numFmtId="0" fontId="37" fillId="0" borderId="18" xfId="67" applyFont="1" applyFill="1" applyBorder="1" applyAlignment="1">
      <alignment horizontal="center" vertical="center"/>
    </xf>
  </cellXfs>
  <cellStyles count="96">
    <cellStyle name="20% - Акцент1" xfId="17" builtinId="30" customBuiltin="1"/>
    <cellStyle name="20% - Акцент1 2" xfId="42"/>
    <cellStyle name="20% - Акцент1 3" xfId="43"/>
    <cellStyle name="20% - Акцент1 4" xfId="76"/>
    <cellStyle name="20% - Акцент2" xfId="21" builtinId="34" customBuiltin="1"/>
    <cellStyle name="20% - Акцент2 2" xfId="44"/>
    <cellStyle name="20% - Акцент2 3" xfId="45"/>
    <cellStyle name="20% - Акцент2 4" xfId="78"/>
    <cellStyle name="20% - Акцент3" xfId="25" builtinId="38" customBuiltin="1"/>
    <cellStyle name="20% - Акцент3 2" xfId="46"/>
    <cellStyle name="20% - Акцент3 3" xfId="47"/>
    <cellStyle name="20% - Акцент3 4" xfId="80"/>
    <cellStyle name="20% - Акцент4" xfId="29" builtinId="42" customBuiltin="1"/>
    <cellStyle name="20% - Акцент4 2" xfId="48"/>
    <cellStyle name="20% - Акцент4 3" xfId="49"/>
    <cellStyle name="20% - Акцент4 4" xfId="82"/>
    <cellStyle name="20% - Акцент5" xfId="33" builtinId="46" customBuiltin="1"/>
    <cellStyle name="20% - Акцент5 2" xfId="50"/>
    <cellStyle name="20% - Акцент5 3" xfId="51"/>
    <cellStyle name="20% - Акцент5 4" xfId="84"/>
    <cellStyle name="20% - Акцент6" xfId="37" builtinId="50" customBuiltin="1"/>
    <cellStyle name="20% - Акцент6 2" xfId="52"/>
    <cellStyle name="20% - Акцент6 3" xfId="53"/>
    <cellStyle name="20% - Акцент6 4" xfId="86"/>
    <cellStyle name="40% - Акцент1" xfId="18" builtinId="31" customBuiltin="1"/>
    <cellStyle name="40% - Акцент1 2" xfId="54"/>
    <cellStyle name="40% - Акцент1 3" xfId="55"/>
    <cellStyle name="40% - Акцент1 4" xfId="77"/>
    <cellStyle name="40% - Акцент2" xfId="22" builtinId="35" customBuiltin="1"/>
    <cellStyle name="40% - Акцент2 2" xfId="56"/>
    <cellStyle name="40% - Акцент2 3" xfId="57"/>
    <cellStyle name="40% - Акцент2 4" xfId="79"/>
    <cellStyle name="40% - Акцент3" xfId="26" builtinId="39" customBuiltin="1"/>
    <cellStyle name="40% - Акцент3 2" xfId="58"/>
    <cellStyle name="40% - Акцент3 3" xfId="59"/>
    <cellStyle name="40% - Акцент3 4" xfId="81"/>
    <cellStyle name="40% - Акцент4" xfId="30" builtinId="43" customBuiltin="1"/>
    <cellStyle name="40% - Акцент4 2" xfId="60"/>
    <cellStyle name="40% - Акцент4 3" xfId="61"/>
    <cellStyle name="40% - Акцент4 4" xfId="83"/>
    <cellStyle name="40% - Акцент5" xfId="34" builtinId="47" customBuiltin="1"/>
    <cellStyle name="40% - Акцент5 2" xfId="62"/>
    <cellStyle name="40% - Акцент5 3" xfId="63"/>
    <cellStyle name="40% - Акцент5 4" xfId="85"/>
    <cellStyle name="40% - Акцент6" xfId="38" builtinId="51" customBuiltin="1"/>
    <cellStyle name="40% - Акцент6 2" xfId="64"/>
    <cellStyle name="40% - Акцент6 3" xfId="65"/>
    <cellStyle name="40% - Акцент6 4" xfId="87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xl26" xfId="92"/>
    <cellStyle name="xl28" xfId="93"/>
    <cellStyle name="xl30" xfId="90"/>
    <cellStyle name="xl38" xfId="95"/>
    <cellStyle name="xl42" xfId="91"/>
    <cellStyle name="xl61" xfId="94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1"/>
    <cellStyle name="Нейтральный" xfId="7" builtinId="28" customBuiltin="1"/>
    <cellStyle name="Обычный" xfId="0" builtinId="0"/>
    <cellStyle name="Обычный 2" xfId="66"/>
    <cellStyle name="Обычный 3" xfId="67"/>
    <cellStyle name="Обычный 4" xfId="68"/>
    <cellStyle name="Обычный 5" xfId="69"/>
    <cellStyle name="Обычный 6" xfId="73"/>
    <cellStyle name="Обычный 7" xfId="74"/>
    <cellStyle name="Обычный 8" xfId="40"/>
    <cellStyle name="Плохой" xfId="6" builtinId="27" customBuiltin="1"/>
    <cellStyle name="Пояснение" xfId="14" builtinId="53" customBuiltin="1"/>
    <cellStyle name="Примечание 2" xfId="70"/>
    <cellStyle name="Примечание 3" xfId="71"/>
    <cellStyle name="Примечание 4" xfId="72"/>
    <cellStyle name="Примечание 5" xfId="75"/>
    <cellStyle name="Процентный 2" xfId="88"/>
    <cellStyle name="Связанная ячейка" xfId="11" builtinId="24" customBuiltin="1"/>
    <cellStyle name="Текст предупреждения" xfId="13" builtinId="11" customBuiltin="1"/>
    <cellStyle name="Финансовый 2" xfId="89"/>
    <cellStyle name="Хороший" xfId="5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view="pageBreakPreview" zoomScale="70" zoomScaleNormal="100" zoomScaleSheetLayoutView="70" workbookViewId="0">
      <pane ySplit="3" topLeftCell="A4" activePane="bottomLeft" state="frozen"/>
      <selection pane="bottomLeft" activeCell="A11" sqref="A11"/>
    </sheetView>
  </sheetViews>
  <sheetFormatPr defaultRowHeight="15.75" x14ac:dyDescent="0.25"/>
  <cols>
    <col min="1" max="1" width="32.7109375" style="1" customWidth="1"/>
    <col min="2" max="2" width="39.85546875" style="1" customWidth="1"/>
    <col min="3" max="8" width="18.28515625" style="1" customWidth="1"/>
    <col min="9" max="9" width="19.28515625" style="1" customWidth="1"/>
    <col min="10" max="10" width="18.28515625" style="1" hidden="1" customWidth="1"/>
    <col min="11" max="11" width="19.7109375" style="1" customWidth="1"/>
    <col min="12" max="12" width="22.42578125" style="1" customWidth="1"/>
    <col min="13" max="13" width="9.140625" style="1"/>
    <col min="14" max="14" width="16.42578125" style="1" customWidth="1"/>
    <col min="15" max="16384" width="9.140625" style="1"/>
  </cols>
  <sheetData>
    <row r="1" spans="1:14" ht="19.5" customHeight="1" x14ac:dyDescent="0.25">
      <c r="A1" s="48" t="s">
        <v>196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x14ac:dyDescent="0.25">
      <c r="K2" s="4"/>
      <c r="L2" s="4" t="s">
        <v>117</v>
      </c>
    </row>
    <row r="3" spans="1:14" ht="171" customHeight="1" x14ac:dyDescent="0.25">
      <c r="A3" s="2" t="s">
        <v>0</v>
      </c>
      <c r="B3" s="2" t="s">
        <v>1</v>
      </c>
      <c r="C3" s="12" t="s">
        <v>129</v>
      </c>
      <c r="D3" s="10" t="s">
        <v>133</v>
      </c>
      <c r="E3" s="10" t="s">
        <v>134</v>
      </c>
      <c r="F3" s="10" t="s">
        <v>135</v>
      </c>
      <c r="G3" s="10" t="s">
        <v>136</v>
      </c>
      <c r="H3" s="10" t="s">
        <v>137</v>
      </c>
      <c r="I3" s="10" t="s">
        <v>138</v>
      </c>
      <c r="J3" s="10"/>
      <c r="K3" s="10" t="s">
        <v>2</v>
      </c>
      <c r="L3" s="11" t="s">
        <v>139</v>
      </c>
    </row>
    <row r="4" spans="1:14" s="7" customFormat="1" ht="32.25" customHeight="1" x14ac:dyDescent="0.25">
      <c r="A4" s="5" t="s">
        <v>3</v>
      </c>
      <c r="B4" s="8" t="s">
        <v>4</v>
      </c>
      <c r="C4" s="6">
        <f t="shared" ref="C4:J4" si="0">C5+C8+C10+C15+C19+C22+C23+C24+C28+C29+C34+C35+C36</f>
        <v>2042121000</v>
      </c>
      <c r="D4" s="6">
        <f t="shared" si="0"/>
        <v>0</v>
      </c>
      <c r="E4" s="6">
        <f t="shared" si="0"/>
        <v>44000000</v>
      </c>
      <c r="F4" s="6">
        <f t="shared" si="0"/>
        <v>67900000</v>
      </c>
      <c r="G4" s="6">
        <f t="shared" si="0"/>
        <v>43000000</v>
      </c>
      <c r="H4" s="6">
        <f t="shared" si="0"/>
        <v>40280000</v>
      </c>
      <c r="I4" s="6">
        <f t="shared" si="0"/>
        <v>-3.7252902984619141E-9</v>
      </c>
      <c r="J4" s="6">
        <f t="shared" si="0"/>
        <v>0</v>
      </c>
      <c r="K4" s="6">
        <f>D4+E4+F4+G4+H4+I4</f>
        <v>195180000</v>
      </c>
      <c r="L4" s="6">
        <f t="shared" ref="L4:L46" si="1">C4+K4</f>
        <v>2237301000</v>
      </c>
    </row>
    <row r="5" spans="1:14" s="7" customFormat="1" ht="15" customHeight="1" x14ac:dyDescent="0.25">
      <c r="A5" s="5" t="s">
        <v>5</v>
      </c>
      <c r="B5" s="8" t="s">
        <v>6</v>
      </c>
      <c r="C5" s="6">
        <f t="shared" ref="C5:J5" si="2">C6+C7</f>
        <v>1242309000</v>
      </c>
      <c r="D5" s="6">
        <f t="shared" si="2"/>
        <v>0</v>
      </c>
      <c r="E5" s="6">
        <f t="shared" si="2"/>
        <v>0</v>
      </c>
      <c r="F5" s="6">
        <f t="shared" si="2"/>
        <v>60500000</v>
      </c>
      <c r="G5" s="6">
        <f t="shared" si="2"/>
        <v>14000000</v>
      </c>
      <c r="H5" s="6">
        <f t="shared" si="2"/>
        <v>0</v>
      </c>
      <c r="I5" s="6">
        <f t="shared" si="2"/>
        <v>46311945.299999997</v>
      </c>
      <c r="J5" s="6">
        <f t="shared" si="2"/>
        <v>0</v>
      </c>
      <c r="K5" s="6">
        <f>D5+E5+F5+G5+H5+I5+J5</f>
        <v>120811945.3</v>
      </c>
      <c r="L5" s="20">
        <f t="shared" si="1"/>
        <v>1363120945.3</v>
      </c>
      <c r="N5" s="16"/>
    </row>
    <row r="6" spans="1:14" ht="1.5" hidden="1" customHeight="1" x14ac:dyDescent="0.25">
      <c r="A6" s="3" t="s">
        <v>7</v>
      </c>
      <c r="B6" s="9" t="s">
        <v>8</v>
      </c>
      <c r="C6" s="23"/>
      <c r="D6" s="23"/>
      <c r="E6" s="23"/>
      <c r="F6" s="23"/>
      <c r="G6" s="23"/>
      <c r="H6" s="23"/>
      <c r="I6" s="23"/>
      <c r="J6" s="23"/>
      <c r="K6" s="23">
        <f>D6+E6+F6+G6+H6+I6+J6</f>
        <v>0</v>
      </c>
      <c r="L6" s="21">
        <f t="shared" si="1"/>
        <v>0</v>
      </c>
    </row>
    <row r="7" spans="1:14" x14ac:dyDescent="0.25">
      <c r="A7" s="3" t="s">
        <v>9</v>
      </c>
      <c r="B7" s="9" t="s">
        <v>10</v>
      </c>
      <c r="C7" s="23">
        <v>1242309000</v>
      </c>
      <c r="D7" s="23">
        <v>0</v>
      </c>
      <c r="E7" s="23">
        <v>0</v>
      </c>
      <c r="F7" s="23">
        <v>60500000</v>
      </c>
      <c r="G7" s="23">
        <v>14000000</v>
      </c>
      <c r="H7" s="23">
        <v>0</v>
      </c>
      <c r="I7" s="23">
        <v>46311945.299999997</v>
      </c>
      <c r="J7" s="23">
        <v>0</v>
      </c>
      <c r="K7" s="23">
        <f>D7+E7+F7+G7+H7+I7</f>
        <v>120811945.3</v>
      </c>
      <c r="L7" s="23">
        <f t="shared" si="1"/>
        <v>1363120945.3</v>
      </c>
    </row>
    <row r="8" spans="1:14" s="7" customFormat="1" ht="67.5" customHeight="1" x14ac:dyDescent="0.25">
      <c r="A8" s="5" t="s">
        <v>11</v>
      </c>
      <c r="B8" s="8" t="s">
        <v>12</v>
      </c>
      <c r="C8" s="6">
        <f>C9</f>
        <v>26053000</v>
      </c>
      <c r="D8" s="6">
        <f t="shared" ref="D8:J8" si="3">D9</f>
        <v>0</v>
      </c>
      <c r="E8" s="6">
        <f t="shared" si="3"/>
        <v>0</v>
      </c>
      <c r="F8" s="6">
        <f t="shared" si="3"/>
        <v>0</v>
      </c>
      <c r="G8" s="6">
        <f t="shared" si="3"/>
        <v>0</v>
      </c>
      <c r="H8" s="6">
        <f t="shared" si="3"/>
        <v>0</v>
      </c>
      <c r="I8" s="6">
        <f t="shared" si="3"/>
        <v>4000000</v>
      </c>
      <c r="J8" s="6">
        <f t="shared" si="3"/>
        <v>0</v>
      </c>
      <c r="K8" s="6">
        <f>D8+E8+F8+G8+H8+I8+J8</f>
        <v>4000000</v>
      </c>
      <c r="L8" s="6">
        <f t="shared" si="1"/>
        <v>30053000</v>
      </c>
    </row>
    <row r="9" spans="1:14" ht="51" customHeight="1" x14ac:dyDescent="0.25">
      <c r="A9" s="3" t="s">
        <v>13</v>
      </c>
      <c r="B9" s="9" t="s">
        <v>14</v>
      </c>
      <c r="C9" s="23">
        <v>26053000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4000000</v>
      </c>
      <c r="J9" s="23">
        <v>0</v>
      </c>
      <c r="K9" s="23">
        <f>D9+E9+F9+G9+H9+I9</f>
        <v>4000000</v>
      </c>
      <c r="L9" s="23">
        <f t="shared" si="1"/>
        <v>30053000</v>
      </c>
    </row>
    <row r="10" spans="1:14" s="7" customFormat="1" ht="33" customHeight="1" x14ac:dyDescent="0.25">
      <c r="A10" s="5" t="s">
        <v>15</v>
      </c>
      <c r="B10" s="8" t="s">
        <v>16</v>
      </c>
      <c r="C10" s="6">
        <f>C11+C12+C13+C14</f>
        <v>48405000</v>
      </c>
      <c r="D10" s="6">
        <f t="shared" ref="D10:I10" si="4">D11+D12+D13+D14</f>
        <v>0</v>
      </c>
      <c r="E10" s="6">
        <f t="shared" si="4"/>
        <v>26000000</v>
      </c>
      <c r="F10" s="6">
        <f t="shared" si="4"/>
        <v>4500000</v>
      </c>
      <c r="G10" s="6">
        <f t="shared" si="4"/>
        <v>28500000</v>
      </c>
      <c r="H10" s="6">
        <f t="shared" si="4"/>
        <v>0</v>
      </c>
      <c r="I10" s="6">
        <f t="shared" si="4"/>
        <v>-1243000</v>
      </c>
      <c r="J10" s="6">
        <f t="shared" ref="J10" si="5">J12+J13+J14</f>
        <v>0</v>
      </c>
      <c r="K10" s="6">
        <f t="shared" ref="K10:K46" si="6">D10+E10+F10+G10+H10+I10+J10</f>
        <v>57757000</v>
      </c>
      <c r="L10" s="6">
        <f t="shared" si="1"/>
        <v>106162000</v>
      </c>
    </row>
    <row r="11" spans="1:14" s="7" customFormat="1" ht="49.5" customHeight="1" x14ac:dyDescent="0.25">
      <c r="A11" s="3" t="s">
        <v>130</v>
      </c>
      <c r="B11" s="18" t="s">
        <v>131</v>
      </c>
      <c r="C11" s="23">
        <v>12200000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2800000</v>
      </c>
      <c r="J11" s="6"/>
      <c r="K11" s="23">
        <f t="shared" si="6"/>
        <v>2800000</v>
      </c>
      <c r="L11" s="23">
        <f t="shared" si="1"/>
        <v>15000000</v>
      </c>
    </row>
    <row r="12" spans="1:14" ht="35.25" customHeight="1" x14ac:dyDescent="0.25">
      <c r="A12" s="3" t="s">
        <v>118</v>
      </c>
      <c r="B12" s="18" t="s">
        <v>119</v>
      </c>
      <c r="C12" s="23">
        <v>18072000</v>
      </c>
      <c r="D12" s="21">
        <v>0</v>
      </c>
      <c r="E12" s="21">
        <v>9000000</v>
      </c>
      <c r="F12" s="21">
        <v>1500000</v>
      </c>
      <c r="G12" s="23">
        <v>1500000</v>
      </c>
      <c r="H12" s="21">
        <v>0</v>
      </c>
      <c r="I12" s="23">
        <v>1176000</v>
      </c>
      <c r="J12" s="21"/>
      <c r="K12" s="23">
        <f t="shared" si="6"/>
        <v>13176000</v>
      </c>
      <c r="L12" s="23">
        <f t="shared" si="1"/>
        <v>31248000</v>
      </c>
    </row>
    <row r="13" spans="1:14" ht="24" customHeight="1" x14ac:dyDescent="0.25">
      <c r="A13" s="3" t="s">
        <v>120</v>
      </c>
      <c r="B13" s="18" t="s">
        <v>121</v>
      </c>
      <c r="C13" s="23">
        <v>13715000</v>
      </c>
      <c r="D13" s="21">
        <v>0</v>
      </c>
      <c r="E13" s="21">
        <v>0</v>
      </c>
      <c r="F13" s="21">
        <v>0</v>
      </c>
      <c r="G13" s="23">
        <v>0</v>
      </c>
      <c r="H13" s="21">
        <v>0</v>
      </c>
      <c r="I13" s="23">
        <v>-5219000</v>
      </c>
      <c r="J13" s="21">
        <v>0</v>
      </c>
      <c r="K13" s="23">
        <f t="shared" si="6"/>
        <v>-5219000</v>
      </c>
      <c r="L13" s="23">
        <f t="shared" si="1"/>
        <v>8496000</v>
      </c>
    </row>
    <row r="14" spans="1:14" ht="50.25" customHeight="1" x14ac:dyDescent="0.25">
      <c r="A14" s="3" t="s">
        <v>122</v>
      </c>
      <c r="B14" s="18" t="s">
        <v>132</v>
      </c>
      <c r="C14" s="23">
        <v>4418000</v>
      </c>
      <c r="D14" s="21">
        <v>0</v>
      </c>
      <c r="E14" s="21">
        <v>17000000</v>
      </c>
      <c r="F14" s="21">
        <v>3000000</v>
      </c>
      <c r="G14" s="23">
        <v>27000000</v>
      </c>
      <c r="H14" s="21">
        <v>0</v>
      </c>
      <c r="I14" s="23">
        <v>0</v>
      </c>
      <c r="J14" s="21">
        <v>0</v>
      </c>
      <c r="K14" s="23">
        <f t="shared" si="6"/>
        <v>47000000</v>
      </c>
      <c r="L14" s="23">
        <f t="shared" si="1"/>
        <v>51418000</v>
      </c>
    </row>
    <row r="15" spans="1:14" s="7" customFormat="1" x14ac:dyDescent="0.25">
      <c r="A15" s="5" t="s">
        <v>17</v>
      </c>
      <c r="B15" s="8" t="s">
        <v>18</v>
      </c>
      <c r="C15" s="6">
        <f t="shared" ref="C15:G15" si="7">C16+C17</f>
        <v>346111000</v>
      </c>
      <c r="D15" s="6">
        <f t="shared" si="7"/>
        <v>0</v>
      </c>
      <c r="E15" s="6">
        <f t="shared" si="7"/>
        <v>0</v>
      </c>
      <c r="F15" s="6">
        <f t="shared" si="7"/>
        <v>0</v>
      </c>
      <c r="G15" s="6">
        <f t="shared" si="7"/>
        <v>0</v>
      </c>
      <c r="H15" s="6">
        <f t="shared" ref="H15:I15" si="8">H16+H17</f>
        <v>0</v>
      </c>
      <c r="I15" s="6">
        <f t="shared" si="8"/>
        <v>-40785000</v>
      </c>
      <c r="J15" s="6">
        <v>0</v>
      </c>
      <c r="K15" s="6">
        <f t="shared" si="6"/>
        <v>-40785000</v>
      </c>
      <c r="L15" s="6">
        <f t="shared" si="1"/>
        <v>305326000</v>
      </c>
    </row>
    <row r="16" spans="1:14" x14ac:dyDescent="0.25">
      <c r="A16" s="3" t="s">
        <v>125</v>
      </c>
      <c r="B16" s="9" t="s">
        <v>123</v>
      </c>
      <c r="C16" s="23">
        <v>66285000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-8285000</v>
      </c>
      <c r="J16" s="23">
        <v>0</v>
      </c>
      <c r="K16" s="23">
        <f t="shared" si="6"/>
        <v>-8285000</v>
      </c>
      <c r="L16" s="23">
        <f t="shared" si="1"/>
        <v>58000000</v>
      </c>
    </row>
    <row r="17" spans="1:12" x14ac:dyDescent="0.25">
      <c r="A17" s="3" t="s">
        <v>126</v>
      </c>
      <c r="B17" s="9" t="s">
        <v>124</v>
      </c>
      <c r="C17" s="23">
        <v>279826000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-32500000</v>
      </c>
      <c r="J17" s="23">
        <v>0</v>
      </c>
      <c r="K17" s="23">
        <f t="shared" si="6"/>
        <v>-32500000</v>
      </c>
      <c r="L17" s="23">
        <f t="shared" si="1"/>
        <v>247326000</v>
      </c>
    </row>
    <row r="18" spans="1:12" ht="15.75" hidden="1" customHeight="1" x14ac:dyDescent="0.25">
      <c r="A18" s="3" t="s">
        <v>37</v>
      </c>
      <c r="B18" s="9" t="s">
        <v>36</v>
      </c>
      <c r="C18" s="23"/>
      <c r="D18" s="23"/>
      <c r="E18" s="23"/>
      <c r="F18" s="23"/>
      <c r="G18" s="23"/>
      <c r="H18" s="23"/>
      <c r="I18" s="23"/>
      <c r="J18" s="23"/>
      <c r="K18" s="23">
        <f t="shared" si="6"/>
        <v>0</v>
      </c>
      <c r="L18" s="23">
        <f t="shared" si="1"/>
        <v>0</v>
      </c>
    </row>
    <row r="19" spans="1:12" s="7" customFormat="1" ht="0.75" hidden="1" customHeight="1" x14ac:dyDescent="0.25">
      <c r="A19" s="5" t="s">
        <v>19</v>
      </c>
      <c r="B19" s="8" t="s">
        <v>20</v>
      </c>
      <c r="C19" s="6">
        <f>C20+C21</f>
        <v>0</v>
      </c>
      <c r="D19" s="6">
        <f t="shared" ref="D19:I19" si="9">D20+D21</f>
        <v>0</v>
      </c>
      <c r="E19" s="6">
        <f t="shared" si="9"/>
        <v>0</v>
      </c>
      <c r="F19" s="6">
        <f t="shared" si="9"/>
        <v>0</v>
      </c>
      <c r="G19" s="6">
        <f t="shared" si="9"/>
        <v>0</v>
      </c>
      <c r="H19" s="6">
        <f t="shared" si="9"/>
        <v>0</v>
      </c>
      <c r="I19" s="6">
        <f t="shared" si="9"/>
        <v>0</v>
      </c>
      <c r="J19" s="6">
        <f>J20+J21</f>
        <v>0</v>
      </c>
      <c r="K19" s="6">
        <f t="shared" si="6"/>
        <v>0</v>
      </c>
      <c r="L19" s="6">
        <f t="shared" si="1"/>
        <v>0</v>
      </c>
    </row>
    <row r="20" spans="1:12" ht="15.75" hidden="1" customHeight="1" x14ac:dyDescent="0.25">
      <c r="A20" s="3" t="s">
        <v>21</v>
      </c>
      <c r="B20" s="9" t="s">
        <v>22</v>
      </c>
      <c r="C20" s="23"/>
      <c r="D20" s="23"/>
      <c r="E20" s="23"/>
      <c r="F20" s="23"/>
      <c r="G20" s="23"/>
      <c r="H20" s="23"/>
      <c r="I20" s="23"/>
      <c r="J20" s="23"/>
      <c r="K20" s="23">
        <f t="shared" si="6"/>
        <v>0</v>
      </c>
      <c r="L20" s="23">
        <f t="shared" si="1"/>
        <v>0</v>
      </c>
    </row>
    <row r="21" spans="1:12" ht="67.5" hidden="1" customHeight="1" x14ac:dyDescent="0.25">
      <c r="A21" s="3" t="s">
        <v>62</v>
      </c>
      <c r="B21" s="9" t="s">
        <v>63</v>
      </c>
      <c r="C21" s="21"/>
      <c r="D21" s="21"/>
      <c r="E21" s="21"/>
      <c r="F21" s="21"/>
      <c r="G21" s="21"/>
      <c r="H21" s="21"/>
      <c r="I21" s="21"/>
      <c r="J21" s="21"/>
      <c r="K21" s="23">
        <f t="shared" si="6"/>
        <v>0</v>
      </c>
      <c r="L21" s="23">
        <f t="shared" si="1"/>
        <v>0</v>
      </c>
    </row>
    <row r="22" spans="1:12" ht="19.5" customHeight="1" x14ac:dyDescent="0.25">
      <c r="A22" s="5" t="s">
        <v>39</v>
      </c>
      <c r="B22" s="8" t="s">
        <v>38</v>
      </c>
      <c r="C22" s="6">
        <v>28150000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-2650000</v>
      </c>
      <c r="J22" s="6">
        <v>0</v>
      </c>
      <c r="K22" s="6">
        <f t="shared" si="6"/>
        <v>-2650000</v>
      </c>
      <c r="L22" s="6">
        <f t="shared" si="1"/>
        <v>25500000</v>
      </c>
    </row>
    <row r="23" spans="1:12" ht="78.75" x14ac:dyDescent="0.25">
      <c r="A23" s="5" t="s">
        <v>45</v>
      </c>
      <c r="B23" s="14" t="s">
        <v>40</v>
      </c>
      <c r="C23" s="6">
        <v>262423000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-28980945.300000001</v>
      </c>
      <c r="J23" s="6">
        <v>0</v>
      </c>
      <c r="K23" s="6">
        <f t="shared" si="6"/>
        <v>-28980945.300000001</v>
      </c>
      <c r="L23" s="6">
        <f t="shared" si="1"/>
        <v>233442054.69999999</v>
      </c>
    </row>
    <row r="24" spans="1:12" ht="28.5" customHeight="1" x14ac:dyDescent="0.25">
      <c r="A24" s="5" t="s">
        <v>42</v>
      </c>
      <c r="B24" s="14" t="s">
        <v>41</v>
      </c>
      <c r="C24" s="6">
        <v>16160000</v>
      </c>
      <c r="D24" s="6">
        <v>0</v>
      </c>
      <c r="E24" s="6">
        <v>8000000</v>
      </c>
      <c r="F24" s="20">
        <f t="shared" ref="F24:J24" si="10">F25+F26+F27</f>
        <v>0</v>
      </c>
      <c r="G24" s="6">
        <f t="shared" si="10"/>
        <v>0</v>
      </c>
      <c r="H24" s="6">
        <f t="shared" si="10"/>
        <v>0</v>
      </c>
      <c r="I24" s="20">
        <v>-6150000</v>
      </c>
      <c r="J24" s="20">
        <f t="shared" si="10"/>
        <v>0</v>
      </c>
      <c r="K24" s="6">
        <f t="shared" si="6"/>
        <v>1850000</v>
      </c>
      <c r="L24" s="6">
        <f t="shared" si="1"/>
        <v>18010000</v>
      </c>
    </row>
    <row r="25" spans="1:12" ht="0.75" hidden="1" customHeight="1" x14ac:dyDescent="0.25">
      <c r="A25" s="3" t="s">
        <v>68</v>
      </c>
      <c r="B25" s="17" t="s">
        <v>69</v>
      </c>
      <c r="C25" s="24"/>
      <c r="D25" s="21"/>
      <c r="E25" s="21"/>
      <c r="F25" s="21"/>
      <c r="G25" s="21"/>
      <c r="H25" s="21"/>
      <c r="I25" s="21"/>
      <c r="J25" s="22"/>
      <c r="K25" s="26">
        <f t="shared" si="6"/>
        <v>0</v>
      </c>
      <c r="L25" s="23">
        <f t="shared" si="1"/>
        <v>0</v>
      </c>
    </row>
    <row r="26" spans="1:12" hidden="1" x14ac:dyDescent="0.25">
      <c r="A26" s="3" t="s">
        <v>64</v>
      </c>
      <c r="B26" s="17" t="s">
        <v>66</v>
      </c>
      <c r="C26" s="24"/>
      <c r="D26" s="21"/>
      <c r="E26" s="21"/>
      <c r="F26" s="21"/>
      <c r="G26" s="21"/>
      <c r="H26" s="21"/>
      <c r="I26" s="21"/>
      <c r="J26" s="21"/>
      <c r="K26" s="23">
        <f t="shared" si="6"/>
        <v>0</v>
      </c>
      <c r="L26" s="23">
        <f t="shared" si="1"/>
        <v>0</v>
      </c>
    </row>
    <row r="27" spans="1:12" hidden="1" x14ac:dyDescent="0.25">
      <c r="A27" s="3" t="s">
        <v>65</v>
      </c>
      <c r="B27" s="17" t="s">
        <v>67</v>
      </c>
      <c r="C27" s="24"/>
      <c r="D27" s="21"/>
      <c r="E27" s="21"/>
      <c r="F27" s="21"/>
      <c r="G27" s="21"/>
      <c r="H27" s="21"/>
      <c r="I27" s="21"/>
      <c r="J27" s="21"/>
      <c r="K27" s="23">
        <f t="shared" si="6"/>
        <v>0</v>
      </c>
      <c r="L27" s="23">
        <f t="shared" si="1"/>
        <v>0</v>
      </c>
    </row>
    <row r="28" spans="1:12" ht="49.5" customHeight="1" x14ac:dyDescent="0.25">
      <c r="A28" s="15" t="s">
        <v>44</v>
      </c>
      <c r="B28" s="8" t="s">
        <v>43</v>
      </c>
      <c r="C28" s="25">
        <v>6495000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f t="shared" si="6"/>
        <v>0</v>
      </c>
      <c r="L28" s="6">
        <f t="shared" si="1"/>
        <v>6495000</v>
      </c>
    </row>
    <row r="29" spans="1:12" ht="47.25" x14ac:dyDescent="0.25">
      <c r="A29" s="15" t="s">
        <v>47</v>
      </c>
      <c r="B29" s="8" t="s">
        <v>46</v>
      </c>
      <c r="C29" s="6">
        <f>C30+C31+C32+C33</f>
        <v>40500000</v>
      </c>
      <c r="D29" s="6">
        <f t="shared" ref="D29:J29" si="11">D30+D31+D32+D33</f>
        <v>0</v>
      </c>
      <c r="E29" s="6">
        <f t="shared" si="11"/>
        <v>10000000</v>
      </c>
      <c r="F29" s="6">
        <f t="shared" si="11"/>
        <v>0</v>
      </c>
      <c r="G29" s="6">
        <f t="shared" si="11"/>
        <v>0</v>
      </c>
      <c r="H29" s="6">
        <f t="shared" si="11"/>
        <v>40280000</v>
      </c>
      <c r="I29" s="6">
        <f t="shared" si="11"/>
        <v>26297000</v>
      </c>
      <c r="J29" s="6">
        <f t="shared" si="11"/>
        <v>0</v>
      </c>
      <c r="K29" s="28">
        <f t="shared" si="6"/>
        <v>76577000</v>
      </c>
      <c r="L29" s="6">
        <f t="shared" si="1"/>
        <v>117077000</v>
      </c>
    </row>
    <row r="30" spans="1:12" ht="18" hidden="1" customHeight="1" x14ac:dyDescent="0.25">
      <c r="A30" s="13" t="s">
        <v>61</v>
      </c>
      <c r="B30" s="9" t="s">
        <v>60</v>
      </c>
      <c r="C30" s="23">
        <v>0</v>
      </c>
      <c r="D30" s="23"/>
      <c r="E30" s="23"/>
      <c r="F30" s="23"/>
      <c r="G30" s="23"/>
      <c r="H30" s="23"/>
      <c r="I30" s="21">
        <v>0</v>
      </c>
      <c r="J30" s="23"/>
      <c r="K30" s="23">
        <f t="shared" si="6"/>
        <v>0</v>
      </c>
      <c r="L30" s="23">
        <f t="shared" si="1"/>
        <v>0</v>
      </c>
    </row>
    <row r="31" spans="1:12" ht="126.75" customHeight="1" x14ac:dyDescent="0.25">
      <c r="A31" s="13" t="s">
        <v>70</v>
      </c>
      <c r="B31" s="9" t="s">
        <v>71</v>
      </c>
      <c r="C31" s="23">
        <v>1000000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1">
        <v>1598000</v>
      </c>
      <c r="J31" s="29">
        <v>0</v>
      </c>
      <c r="K31" s="23">
        <f t="shared" si="6"/>
        <v>1598000</v>
      </c>
      <c r="L31" s="23">
        <f t="shared" si="1"/>
        <v>2598000</v>
      </c>
    </row>
    <row r="32" spans="1:12" ht="64.5" customHeight="1" x14ac:dyDescent="0.25">
      <c r="A32" s="13" t="s">
        <v>72</v>
      </c>
      <c r="B32" s="9" t="s">
        <v>73</v>
      </c>
      <c r="C32" s="23">
        <v>35500000</v>
      </c>
      <c r="D32" s="23">
        <v>0</v>
      </c>
      <c r="E32" s="23">
        <v>10000000</v>
      </c>
      <c r="F32" s="23">
        <v>0</v>
      </c>
      <c r="G32" s="23">
        <v>0</v>
      </c>
      <c r="H32" s="23">
        <v>40280000</v>
      </c>
      <c r="I32" s="21">
        <v>25722000</v>
      </c>
      <c r="J32" s="21">
        <v>0</v>
      </c>
      <c r="K32" s="23">
        <f t="shared" si="6"/>
        <v>76002000</v>
      </c>
      <c r="L32" s="23">
        <f t="shared" si="1"/>
        <v>111502000</v>
      </c>
    </row>
    <row r="33" spans="1:12" ht="93" customHeight="1" x14ac:dyDescent="0.25">
      <c r="A33" s="13" t="s">
        <v>127</v>
      </c>
      <c r="B33" s="9" t="s">
        <v>128</v>
      </c>
      <c r="C33" s="23">
        <v>4000000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1">
        <v>-1023000</v>
      </c>
      <c r="J33" s="21">
        <v>0</v>
      </c>
      <c r="K33" s="23">
        <f t="shared" si="6"/>
        <v>-1023000</v>
      </c>
      <c r="L33" s="23">
        <f t="shared" si="1"/>
        <v>2977000</v>
      </c>
    </row>
    <row r="34" spans="1:12" ht="31.5" hidden="1" x14ac:dyDescent="0.25">
      <c r="A34" s="15" t="s">
        <v>49</v>
      </c>
      <c r="B34" s="8" t="s">
        <v>48</v>
      </c>
      <c r="C34" s="6"/>
      <c r="D34" s="6"/>
      <c r="E34" s="6"/>
      <c r="F34" s="6"/>
      <c r="G34" s="6"/>
      <c r="H34" s="6"/>
      <c r="I34" s="6"/>
      <c r="J34" s="6"/>
      <c r="K34" s="6">
        <f t="shared" si="6"/>
        <v>0</v>
      </c>
      <c r="L34" s="6">
        <f t="shared" si="1"/>
        <v>0</v>
      </c>
    </row>
    <row r="35" spans="1:12" ht="31.5" x14ac:dyDescent="0.25">
      <c r="A35" s="15" t="s">
        <v>51</v>
      </c>
      <c r="B35" s="8" t="s">
        <v>50</v>
      </c>
      <c r="C35" s="6">
        <v>1195000</v>
      </c>
      <c r="D35" s="28">
        <v>0</v>
      </c>
      <c r="E35" s="6">
        <v>0</v>
      </c>
      <c r="F35" s="6">
        <v>2900000</v>
      </c>
      <c r="G35" s="6">
        <v>500000</v>
      </c>
      <c r="H35" s="6">
        <v>0</v>
      </c>
      <c r="I35" s="6">
        <v>3200000</v>
      </c>
      <c r="J35" s="6">
        <v>0</v>
      </c>
      <c r="K35" s="6">
        <f t="shared" si="6"/>
        <v>6600000</v>
      </c>
      <c r="L35" s="6">
        <f t="shared" si="1"/>
        <v>7795000</v>
      </c>
    </row>
    <row r="36" spans="1:12" s="7" customFormat="1" ht="31.5" x14ac:dyDescent="0.25">
      <c r="A36" s="15" t="s">
        <v>52</v>
      </c>
      <c r="B36" s="8" t="s">
        <v>59</v>
      </c>
      <c r="C36" s="6">
        <v>24320000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f t="shared" si="6"/>
        <v>0</v>
      </c>
      <c r="L36" s="6">
        <f t="shared" si="1"/>
        <v>24320000</v>
      </c>
    </row>
    <row r="37" spans="1:12" s="7" customFormat="1" ht="20.25" customHeight="1" x14ac:dyDescent="0.25">
      <c r="A37" s="5" t="s">
        <v>23</v>
      </c>
      <c r="B37" s="8" t="s">
        <v>24</v>
      </c>
      <c r="C37" s="6">
        <f>C38+C43+C44+C45</f>
        <v>1778100812.7</v>
      </c>
      <c r="D37" s="6">
        <f t="shared" ref="D37:J37" si="12">D38+D43+D44+D45</f>
        <v>259558382.14999998</v>
      </c>
      <c r="E37" s="6">
        <f t="shared" si="12"/>
        <v>-1902860.7000000002</v>
      </c>
      <c r="F37" s="6">
        <f t="shared" si="12"/>
        <v>20258323.82</v>
      </c>
      <c r="G37" s="6">
        <f t="shared" si="12"/>
        <v>127551117.06</v>
      </c>
      <c r="H37" s="6">
        <f t="shared" si="12"/>
        <v>26943282.899999999</v>
      </c>
      <c r="I37" s="6">
        <f t="shared" si="12"/>
        <v>1203485.2500000014</v>
      </c>
      <c r="J37" s="6">
        <f t="shared" si="12"/>
        <v>0</v>
      </c>
      <c r="K37" s="6">
        <f t="shared" si="6"/>
        <v>433611730.47999996</v>
      </c>
      <c r="L37" s="6">
        <f t="shared" si="1"/>
        <v>2211712543.1799998</v>
      </c>
    </row>
    <row r="38" spans="1:12" s="7" customFormat="1" ht="68.25" customHeight="1" x14ac:dyDescent="0.25">
      <c r="A38" s="5" t="s">
        <v>25</v>
      </c>
      <c r="B38" s="8" t="s">
        <v>26</v>
      </c>
      <c r="C38" s="6">
        <f>C39+C40+C41+C42</f>
        <v>1778100812.7</v>
      </c>
      <c r="D38" s="6">
        <f t="shared" ref="D38:J38" si="13">D39+D40+D41+D42</f>
        <v>259558382.14999998</v>
      </c>
      <c r="E38" s="6">
        <f t="shared" si="13"/>
        <v>-1902860.7000000002</v>
      </c>
      <c r="F38" s="6">
        <f t="shared" si="13"/>
        <v>20258323.82</v>
      </c>
      <c r="G38" s="6">
        <f t="shared" si="13"/>
        <v>127551117.06</v>
      </c>
      <c r="H38" s="6">
        <f t="shared" si="13"/>
        <v>24986492.899999999</v>
      </c>
      <c r="I38" s="6">
        <f t="shared" si="13"/>
        <v>1203485.2500000014</v>
      </c>
      <c r="J38" s="6">
        <f t="shared" si="13"/>
        <v>0</v>
      </c>
      <c r="K38" s="6">
        <f t="shared" si="6"/>
        <v>431654940.47999996</v>
      </c>
      <c r="L38" s="6">
        <f t="shared" si="1"/>
        <v>2209755753.1799998</v>
      </c>
    </row>
    <row r="39" spans="1:12" ht="31.5" x14ac:dyDescent="0.25">
      <c r="A39" s="3" t="s">
        <v>27</v>
      </c>
      <c r="B39" s="9" t="s">
        <v>28</v>
      </c>
      <c r="C39" s="23">
        <v>0</v>
      </c>
      <c r="D39" s="23">
        <v>0</v>
      </c>
      <c r="E39" s="23">
        <v>0</v>
      </c>
      <c r="F39" s="23">
        <v>19768660</v>
      </c>
      <c r="G39" s="23">
        <v>18530200</v>
      </c>
      <c r="H39" s="23">
        <v>0</v>
      </c>
      <c r="I39" s="23">
        <v>50373860</v>
      </c>
      <c r="J39" s="23"/>
      <c r="K39" s="23">
        <f t="shared" si="6"/>
        <v>88672720</v>
      </c>
      <c r="L39" s="23">
        <f t="shared" si="1"/>
        <v>88672720</v>
      </c>
    </row>
    <row r="40" spans="1:12" ht="47.25" x14ac:dyDescent="0.25">
      <c r="A40" s="3" t="s">
        <v>29</v>
      </c>
      <c r="B40" s="9" t="s">
        <v>30</v>
      </c>
      <c r="C40" s="23">
        <v>289947107.17000002</v>
      </c>
      <c r="D40" s="29">
        <v>95646763.299999997</v>
      </c>
      <c r="E40" s="23">
        <v>-2221033.7000000002</v>
      </c>
      <c r="F40" s="23">
        <v>489663.82</v>
      </c>
      <c r="G40" s="23">
        <v>106507558.06</v>
      </c>
      <c r="H40" s="23">
        <v>1737111.56</v>
      </c>
      <c r="I40" s="23">
        <v>-47212959.149999999</v>
      </c>
      <c r="J40" s="29"/>
      <c r="K40" s="23">
        <f t="shared" si="6"/>
        <v>154947103.88999999</v>
      </c>
      <c r="L40" s="23">
        <f t="shared" si="1"/>
        <v>444894211.06</v>
      </c>
    </row>
    <row r="41" spans="1:12" ht="31.5" x14ac:dyDescent="0.25">
      <c r="A41" s="3" t="s">
        <v>31</v>
      </c>
      <c r="B41" s="9" t="s">
        <v>32</v>
      </c>
      <c r="C41" s="23">
        <v>1488153705.53</v>
      </c>
      <c r="D41" s="23">
        <v>89265618.849999994</v>
      </c>
      <c r="E41" s="23">
        <v>318173</v>
      </c>
      <c r="F41" s="23">
        <v>0</v>
      </c>
      <c r="G41" s="23">
        <v>2513359</v>
      </c>
      <c r="H41" s="23">
        <v>23249381.34</v>
      </c>
      <c r="I41" s="23">
        <v>-1957415.6</v>
      </c>
      <c r="J41" s="29"/>
      <c r="K41" s="23">
        <f t="shared" si="6"/>
        <v>113389116.59</v>
      </c>
      <c r="L41" s="23">
        <f t="shared" si="1"/>
        <v>1601542822.1199999</v>
      </c>
    </row>
    <row r="42" spans="1:12" x14ac:dyDescent="0.25">
      <c r="A42" s="3" t="s">
        <v>33</v>
      </c>
      <c r="B42" s="9" t="s">
        <v>34</v>
      </c>
      <c r="C42" s="23">
        <v>0</v>
      </c>
      <c r="D42" s="23">
        <v>74646000</v>
      </c>
      <c r="E42" s="23">
        <v>0</v>
      </c>
      <c r="F42" s="23">
        <v>0</v>
      </c>
      <c r="G42" s="29">
        <v>0</v>
      </c>
      <c r="H42" s="23">
        <v>0</v>
      </c>
      <c r="I42" s="23">
        <v>0</v>
      </c>
      <c r="J42" s="23"/>
      <c r="K42" s="23">
        <f t="shared" si="6"/>
        <v>74646000</v>
      </c>
      <c r="L42" s="23">
        <f t="shared" si="1"/>
        <v>74646000</v>
      </c>
    </row>
    <row r="43" spans="1:12" ht="64.5" hidden="1" customHeight="1" x14ac:dyDescent="0.25">
      <c r="A43" s="5" t="s">
        <v>53</v>
      </c>
      <c r="B43" s="8" t="s">
        <v>56</v>
      </c>
      <c r="C43" s="6"/>
      <c r="D43" s="6"/>
      <c r="E43" s="6"/>
      <c r="F43" s="6"/>
      <c r="G43" s="6"/>
      <c r="H43" s="6"/>
      <c r="I43" s="27"/>
      <c r="J43" s="6"/>
      <c r="K43" s="6">
        <f t="shared" si="6"/>
        <v>0</v>
      </c>
      <c r="L43" s="6">
        <f t="shared" si="1"/>
        <v>0</v>
      </c>
    </row>
    <row r="44" spans="1:12" ht="52.5" hidden="1" customHeight="1" x14ac:dyDescent="0.25">
      <c r="A44" s="5" t="s">
        <v>54</v>
      </c>
      <c r="B44" s="8" t="s">
        <v>57</v>
      </c>
      <c r="C44" s="6"/>
      <c r="D44" s="6"/>
      <c r="E44" s="6"/>
      <c r="F44" s="6"/>
      <c r="G44" s="6"/>
      <c r="H44" s="6"/>
      <c r="I44" s="6"/>
      <c r="J44" s="6"/>
      <c r="K44" s="6">
        <f t="shared" si="6"/>
        <v>0</v>
      </c>
      <c r="L44" s="6">
        <f t="shared" si="1"/>
        <v>0</v>
      </c>
    </row>
    <row r="45" spans="1:12" ht="31.5" x14ac:dyDescent="0.25">
      <c r="A45" s="5" t="s">
        <v>55</v>
      </c>
      <c r="B45" s="8" t="s">
        <v>58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1956790</v>
      </c>
      <c r="I45" s="6">
        <v>0</v>
      </c>
      <c r="J45" s="6">
        <v>0</v>
      </c>
      <c r="K45" s="6">
        <f t="shared" si="6"/>
        <v>1956790</v>
      </c>
      <c r="L45" s="6">
        <f t="shared" si="1"/>
        <v>1956790</v>
      </c>
    </row>
    <row r="46" spans="1:12" s="7" customFormat="1" x14ac:dyDescent="0.25">
      <c r="A46" s="5" t="s">
        <v>35</v>
      </c>
      <c r="B46" s="8"/>
      <c r="C46" s="6">
        <f t="shared" ref="C46:J46" si="14">C4+C37</f>
        <v>3820221812.6999998</v>
      </c>
      <c r="D46" s="6">
        <f t="shared" si="14"/>
        <v>259558382.14999998</v>
      </c>
      <c r="E46" s="6">
        <f t="shared" si="14"/>
        <v>42097139.299999997</v>
      </c>
      <c r="F46" s="6">
        <f t="shared" si="14"/>
        <v>88158323.819999993</v>
      </c>
      <c r="G46" s="6">
        <f t="shared" si="14"/>
        <v>170551117.06</v>
      </c>
      <c r="H46" s="6">
        <f t="shared" si="14"/>
        <v>67223282.900000006</v>
      </c>
      <c r="I46" s="6">
        <f t="shared" si="14"/>
        <v>1203485.2499999977</v>
      </c>
      <c r="J46" s="6">
        <f t="shared" si="14"/>
        <v>0</v>
      </c>
      <c r="K46" s="6">
        <f t="shared" si="6"/>
        <v>628791730.4799999</v>
      </c>
      <c r="L46" s="6">
        <f t="shared" si="1"/>
        <v>4449013543.1799994</v>
      </c>
    </row>
    <row r="48" spans="1:12" x14ac:dyDescent="0.25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</row>
    <row r="49" spans="1:11" ht="36" customHeight="1" x14ac:dyDescent="0.25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</row>
    <row r="50" spans="1:11" ht="48" customHeight="1" x14ac:dyDescent="0.25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</row>
    <row r="51" spans="1:11" ht="34.5" customHeight="1" x14ac:dyDescent="0.2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</row>
    <row r="52" spans="1:11" ht="35.25" customHeight="1" x14ac:dyDescent="0.25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</row>
  </sheetData>
  <mergeCells count="6">
    <mergeCell ref="A1:L1"/>
    <mergeCell ref="A52:K52"/>
    <mergeCell ref="A48:K48"/>
    <mergeCell ref="A49:K49"/>
    <mergeCell ref="A50:K50"/>
    <mergeCell ref="A51:K51"/>
  </mergeCells>
  <pageMargins left="0.35433070866141736" right="0.27559055118110237" top="0.43307086614173229" bottom="0.43307086614173229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view="pageBreakPreview" zoomScale="70" zoomScaleNormal="60" zoomScaleSheetLayoutView="70" workbookViewId="0">
      <pane ySplit="1" topLeftCell="A2" activePane="bottomLeft" state="frozen"/>
      <selection pane="bottomLeft" activeCell="D15" sqref="D15"/>
    </sheetView>
  </sheetViews>
  <sheetFormatPr defaultRowHeight="15.75" x14ac:dyDescent="0.25"/>
  <cols>
    <col min="1" max="1" width="62.42578125" style="19" customWidth="1"/>
    <col min="2" max="2" width="8.28515625" style="19" customWidth="1"/>
    <col min="3" max="3" width="19.42578125" style="19" customWidth="1"/>
    <col min="4" max="4" width="17.28515625" style="19" customWidth="1"/>
    <col min="5" max="5" width="15.42578125" style="19" customWidth="1"/>
    <col min="6" max="6" width="16.28515625" style="19" customWidth="1"/>
    <col min="7" max="7" width="17.5703125" style="19" customWidth="1"/>
    <col min="8" max="8" width="16.140625" style="19" customWidth="1"/>
    <col min="9" max="10" width="17.140625" style="19" customWidth="1"/>
    <col min="11" max="11" width="17.85546875" style="19" customWidth="1"/>
    <col min="12" max="12" width="24" style="19" customWidth="1"/>
    <col min="13" max="16384" width="9.140625" style="19"/>
  </cols>
  <sheetData>
    <row r="1" spans="1:11" x14ac:dyDescent="0.25">
      <c r="A1" s="52" t="s">
        <v>140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x14ac:dyDescent="0.25">
      <c r="A2" s="53"/>
      <c r="B2" s="54"/>
      <c r="C2" s="54"/>
      <c r="D2" s="31"/>
      <c r="E2" s="30"/>
      <c r="F2" s="30"/>
      <c r="G2" s="30"/>
      <c r="H2" s="30"/>
      <c r="I2" s="32"/>
      <c r="J2" s="32"/>
      <c r="K2" s="33" t="s">
        <v>141</v>
      </c>
    </row>
    <row r="3" spans="1:11" ht="15.75" customHeight="1" x14ac:dyDescent="0.25">
      <c r="A3" s="55" t="s">
        <v>142</v>
      </c>
      <c r="B3" s="57" t="s">
        <v>143</v>
      </c>
      <c r="C3" s="49" t="s">
        <v>197</v>
      </c>
      <c r="D3" s="49" t="s">
        <v>144</v>
      </c>
      <c r="E3" s="49" t="s">
        <v>145</v>
      </c>
      <c r="F3" s="49" t="s">
        <v>146</v>
      </c>
      <c r="G3" s="49" t="s">
        <v>147</v>
      </c>
      <c r="H3" s="49" t="s">
        <v>148</v>
      </c>
      <c r="I3" s="49" t="s">
        <v>149</v>
      </c>
      <c r="J3" s="59" t="s">
        <v>150</v>
      </c>
      <c r="K3" s="49" t="s">
        <v>151</v>
      </c>
    </row>
    <row r="4" spans="1:11" ht="65.25" customHeight="1" x14ac:dyDescent="0.25">
      <c r="A4" s="56"/>
      <c r="B4" s="58"/>
      <c r="C4" s="49"/>
      <c r="D4" s="49"/>
      <c r="E4" s="49"/>
      <c r="F4" s="49"/>
      <c r="G4" s="49"/>
      <c r="H4" s="49"/>
      <c r="I4" s="49"/>
      <c r="J4" s="60"/>
      <c r="K4" s="49"/>
    </row>
    <row r="5" spans="1:11" ht="15.75" customHeight="1" x14ac:dyDescent="0.25">
      <c r="A5" s="34">
        <v>1</v>
      </c>
      <c r="B5" s="35">
        <v>2</v>
      </c>
      <c r="C5" s="36">
        <v>3</v>
      </c>
      <c r="D5" s="37">
        <v>4</v>
      </c>
      <c r="E5" s="37">
        <v>5</v>
      </c>
      <c r="F5" s="37">
        <v>6</v>
      </c>
      <c r="G5" s="37">
        <v>7</v>
      </c>
      <c r="H5" s="37">
        <v>8</v>
      </c>
      <c r="I5" s="37">
        <v>9</v>
      </c>
      <c r="J5" s="37">
        <v>10</v>
      </c>
      <c r="K5" s="37">
        <v>11</v>
      </c>
    </row>
    <row r="6" spans="1:11" ht="15.75" customHeight="1" x14ac:dyDescent="0.25">
      <c r="A6" s="38" t="s">
        <v>152</v>
      </c>
      <c r="B6" s="39" t="s">
        <v>153</v>
      </c>
      <c r="C6" s="40">
        <v>336862151</v>
      </c>
      <c r="D6" s="41">
        <v>72175925.079999983</v>
      </c>
      <c r="E6" s="41">
        <v>3714661</v>
      </c>
      <c r="F6" s="42">
        <v>45923072.020000041</v>
      </c>
      <c r="G6" s="42">
        <v>27852003.430000007</v>
      </c>
      <c r="H6" s="42">
        <v>7437684.9999999404</v>
      </c>
      <c r="I6" s="42">
        <v>2828409.6000000238</v>
      </c>
      <c r="J6" s="42">
        <v>159931756.13</v>
      </c>
      <c r="K6" s="42">
        <v>496793907.13</v>
      </c>
    </row>
    <row r="7" spans="1:11" ht="15.75" customHeight="1" x14ac:dyDescent="0.25">
      <c r="A7" s="43" t="s">
        <v>154</v>
      </c>
      <c r="B7" s="39" t="s">
        <v>74</v>
      </c>
      <c r="C7" s="40">
        <v>3135620</v>
      </c>
      <c r="D7" s="41">
        <v>0</v>
      </c>
      <c r="E7" s="41">
        <v>0</v>
      </c>
      <c r="F7" s="42">
        <v>575283</v>
      </c>
      <c r="G7" s="42">
        <v>0</v>
      </c>
      <c r="H7" s="42">
        <v>34877</v>
      </c>
      <c r="I7" s="42">
        <v>-230000</v>
      </c>
      <c r="J7" s="42">
        <v>380160</v>
      </c>
      <c r="K7" s="42">
        <v>3515780</v>
      </c>
    </row>
    <row r="8" spans="1:11" ht="15.75" customHeight="1" x14ac:dyDescent="0.25">
      <c r="A8" s="43" t="s">
        <v>76</v>
      </c>
      <c r="B8" s="39" t="s">
        <v>75</v>
      </c>
      <c r="C8" s="40">
        <v>34230400</v>
      </c>
      <c r="D8" s="41">
        <v>0</v>
      </c>
      <c r="E8" s="41">
        <v>-1369657</v>
      </c>
      <c r="F8" s="42">
        <v>-216000</v>
      </c>
      <c r="G8" s="42">
        <v>0</v>
      </c>
      <c r="H8" s="42">
        <v>0</v>
      </c>
      <c r="I8" s="42">
        <v>-3703600</v>
      </c>
      <c r="J8" s="42">
        <v>-5289257</v>
      </c>
      <c r="K8" s="42">
        <v>28941143</v>
      </c>
    </row>
    <row r="9" spans="1:11" ht="15.75" customHeight="1" x14ac:dyDescent="0.25">
      <c r="A9" s="43" t="s">
        <v>78</v>
      </c>
      <c r="B9" s="39" t="s">
        <v>77</v>
      </c>
      <c r="C9" s="40">
        <v>52016424</v>
      </c>
      <c r="D9" s="41">
        <v>0</v>
      </c>
      <c r="E9" s="41">
        <v>0</v>
      </c>
      <c r="F9" s="42">
        <v>0</v>
      </c>
      <c r="G9" s="42">
        <v>13500000</v>
      </c>
      <c r="H9" s="42">
        <v>12763525</v>
      </c>
      <c r="I9" s="42">
        <v>3160862.8400000036</v>
      </c>
      <c r="J9" s="42">
        <v>29424387.840000004</v>
      </c>
      <c r="K9" s="42">
        <v>81440811.840000004</v>
      </c>
    </row>
    <row r="10" spans="1:11" ht="15.75" customHeight="1" x14ac:dyDescent="0.25">
      <c r="A10" s="43" t="s">
        <v>155</v>
      </c>
      <c r="B10" s="39" t="s">
        <v>79</v>
      </c>
      <c r="C10" s="40">
        <v>166636</v>
      </c>
      <c r="D10" s="41">
        <v>71854.079999999987</v>
      </c>
      <c r="E10" s="41">
        <v>0</v>
      </c>
      <c r="F10" s="42">
        <v>0</v>
      </c>
      <c r="G10" s="42">
        <v>0</v>
      </c>
      <c r="H10" s="42">
        <v>0</v>
      </c>
      <c r="I10" s="42">
        <v>0</v>
      </c>
      <c r="J10" s="42">
        <v>71854.079999999987</v>
      </c>
      <c r="K10" s="42">
        <v>238490.08</v>
      </c>
    </row>
    <row r="11" spans="1:11" ht="15.75" customHeight="1" x14ac:dyDescent="0.25">
      <c r="A11" s="43" t="s">
        <v>156</v>
      </c>
      <c r="B11" s="39" t="s">
        <v>80</v>
      </c>
      <c r="C11" s="40">
        <v>33196540</v>
      </c>
      <c r="D11" s="41">
        <v>0</v>
      </c>
      <c r="E11" s="41">
        <v>0</v>
      </c>
      <c r="F11" s="42">
        <v>5668423</v>
      </c>
      <c r="G11" s="42">
        <v>906800</v>
      </c>
      <c r="H11" s="42">
        <v>266682</v>
      </c>
      <c r="I11" s="42">
        <v>569000</v>
      </c>
      <c r="J11" s="42">
        <v>7410905</v>
      </c>
      <c r="K11" s="42">
        <v>40607445</v>
      </c>
    </row>
    <row r="12" spans="1:11" x14ac:dyDescent="0.25">
      <c r="A12" s="43" t="s">
        <v>157</v>
      </c>
      <c r="B12" s="39" t="s">
        <v>81</v>
      </c>
      <c r="C12" s="40">
        <v>20000000</v>
      </c>
      <c r="D12" s="41">
        <v>0</v>
      </c>
      <c r="E12" s="41">
        <v>-172855</v>
      </c>
      <c r="F12" s="42">
        <v>-5000000</v>
      </c>
      <c r="G12" s="42">
        <v>-655000</v>
      </c>
      <c r="H12" s="42">
        <v>0</v>
      </c>
      <c r="I12" s="42">
        <v>270500.80000000075</v>
      </c>
      <c r="J12" s="42">
        <v>-5557354.1999999993</v>
      </c>
      <c r="K12" s="42">
        <v>14442645.800000001</v>
      </c>
    </row>
    <row r="13" spans="1:11" x14ac:dyDescent="0.25">
      <c r="A13" s="43" t="s">
        <v>158</v>
      </c>
      <c r="B13" s="39" t="s">
        <v>82</v>
      </c>
      <c r="C13" s="40">
        <v>194116531</v>
      </c>
      <c r="D13" s="41">
        <v>72104071</v>
      </c>
      <c r="E13" s="41">
        <v>5257173</v>
      </c>
      <c r="F13" s="42">
        <v>44895366.019999981</v>
      </c>
      <c r="G13" s="42">
        <v>14100203.430000007</v>
      </c>
      <c r="H13" s="42">
        <v>-5627399</v>
      </c>
      <c r="I13" s="42">
        <v>2761645.9600000381</v>
      </c>
      <c r="J13" s="42">
        <v>133491060.41000003</v>
      </c>
      <c r="K13" s="42">
        <v>327607591.41000003</v>
      </c>
    </row>
    <row r="14" spans="1:11" x14ac:dyDescent="0.25">
      <c r="A14" s="43" t="s">
        <v>159</v>
      </c>
      <c r="B14" s="39" t="s">
        <v>83</v>
      </c>
      <c r="C14" s="40">
        <v>250000</v>
      </c>
      <c r="D14" s="41">
        <v>0</v>
      </c>
      <c r="E14" s="41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250000</v>
      </c>
    </row>
    <row r="15" spans="1:11" x14ac:dyDescent="0.25">
      <c r="A15" s="43" t="s">
        <v>160</v>
      </c>
      <c r="B15" s="39" t="s">
        <v>84</v>
      </c>
      <c r="C15" s="40">
        <v>250000</v>
      </c>
      <c r="D15" s="41">
        <v>0</v>
      </c>
      <c r="E15" s="41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250000</v>
      </c>
    </row>
    <row r="16" spans="1:11" ht="24" x14ac:dyDescent="0.25">
      <c r="A16" s="43" t="s">
        <v>161</v>
      </c>
      <c r="B16" s="39" t="s">
        <v>85</v>
      </c>
      <c r="C16" s="40">
        <v>50343630</v>
      </c>
      <c r="D16" s="41">
        <v>820000</v>
      </c>
      <c r="E16" s="41">
        <v>172855</v>
      </c>
      <c r="F16" s="42">
        <v>15589900</v>
      </c>
      <c r="G16" s="42">
        <v>1091000</v>
      </c>
      <c r="H16" s="42">
        <v>3445580</v>
      </c>
      <c r="I16" s="42">
        <v>2756144.200000003</v>
      </c>
      <c r="J16" s="42">
        <v>23875479.200000003</v>
      </c>
      <c r="K16" s="42">
        <v>74219109.200000003</v>
      </c>
    </row>
    <row r="17" spans="1:11" ht="24" x14ac:dyDescent="0.25">
      <c r="A17" s="43" t="s">
        <v>162</v>
      </c>
      <c r="B17" s="39" t="s">
        <v>86</v>
      </c>
      <c r="C17" s="40">
        <v>50343630</v>
      </c>
      <c r="D17" s="41">
        <v>820000</v>
      </c>
      <c r="E17" s="41">
        <v>172855</v>
      </c>
      <c r="F17" s="42">
        <v>15589900</v>
      </c>
      <c r="G17" s="42">
        <v>1091000</v>
      </c>
      <c r="H17" s="42">
        <v>3445580</v>
      </c>
      <c r="I17" s="42">
        <v>2756144.200000003</v>
      </c>
      <c r="J17" s="42">
        <v>23875479.200000003</v>
      </c>
      <c r="K17" s="42">
        <v>74219109.200000003</v>
      </c>
    </row>
    <row r="18" spans="1:11" x14ac:dyDescent="0.25">
      <c r="A18" s="43" t="s">
        <v>163</v>
      </c>
      <c r="B18" s="39" t="s">
        <v>87</v>
      </c>
      <c r="C18" s="40">
        <v>282895047</v>
      </c>
      <c r="D18" s="41">
        <v>288558563.12</v>
      </c>
      <c r="E18" s="41">
        <v>-14619060</v>
      </c>
      <c r="F18" s="42">
        <v>12564750.620000005</v>
      </c>
      <c r="G18" s="42">
        <v>98932000</v>
      </c>
      <c r="H18" s="42">
        <v>9354581</v>
      </c>
      <c r="I18" s="42">
        <v>4428726.0799999572</v>
      </c>
      <c r="J18" s="42">
        <v>399219560.81999999</v>
      </c>
      <c r="K18" s="42">
        <v>682114607.81999993</v>
      </c>
    </row>
    <row r="19" spans="1:11" x14ac:dyDescent="0.25">
      <c r="A19" s="43" t="s">
        <v>164</v>
      </c>
      <c r="B19" s="39" t="s">
        <v>88</v>
      </c>
      <c r="C19" s="40">
        <v>2538205</v>
      </c>
      <c r="D19" s="41">
        <v>37486399.039999999</v>
      </c>
      <c r="E19" s="41">
        <v>1000000</v>
      </c>
      <c r="F19" s="42">
        <v>-9687476</v>
      </c>
      <c r="G19" s="42">
        <v>134890</v>
      </c>
      <c r="H19" s="42">
        <v>0</v>
      </c>
      <c r="I19" s="42">
        <v>420630</v>
      </c>
      <c r="J19" s="42">
        <v>29354443.039999999</v>
      </c>
      <c r="K19" s="42">
        <v>31892648.039999999</v>
      </c>
    </row>
    <row r="20" spans="1:11" x14ac:dyDescent="0.25">
      <c r="A20" s="43" t="s">
        <v>165</v>
      </c>
      <c r="B20" s="39" t="s">
        <v>89</v>
      </c>
      <c r="C20" s="40">
        <v>3223</v>
      </c>
      <c r="D20" s="41">
        <v>164.07999999999993</v>
      </c>
      <c r="E20" s="41">
        <v>0</v>
      </c>
      <c r="F20" s="42">
        <v>0</v>
      </c>
      <c r="G20" s="42">
        <v>0</v>
      </c>
      <c r="H20" s="42">
        <v>0</v>
      </c>
      <c r="I20" s="42">
        <v>0</v>
      </c>
      <c r="J20" s="42">
        <v>164.07999999999993</v>
      </c>
      <c r="K20" s="42">
        <v>3387.08</v>
      </c>
    </row>
    <row r="21" spans="1:11" x14ac:dyDescent="0.25">
      <c r="A21" s="43" t="s">
        <v>166</v>
      </c>
      <c r="B21" s="39" t="s">
        <v>90</v>
      </c>
      <c r="C21" s="40">
        <v>217837420</v>
      </c>
      <c r="D21" s="41">
        <v>230252000</v>
      </c>
      <c r="E21" s="41">
        <v>-15278520</v>
      </c>
      <c r="F21" s="42">
        <v>22372543.689999998</v>
      </c>
      <c r="G21" s="42">
        <v>49583495.399999976</v>
      </c>
      <c r="H21" s="42">
        <v>2784815</v>
      </c>
      <c r="I21" s="42">
        <v>-4125719.5499999784</v>
      </c>
      <c r="J21" s="42">
        <v>285588614.54000002</v>
      </c>
      <c r="K21" s="42">
        <v>503426034.54000002</v>
      </c>
    </row>
    <row r="22" spans="1:11" x14ac:dyDescent="0.25">
      <c r="A22" s="43" t="s">
        <v>167</v>
      </c>
      <c r="B22" s="39" t="s">
        <v>91</v>
      </c>
      <c r="C22" s="40">
        <v>62516199</v>
      </c>
      <c r="D22" s="41">
        <v>20820000</v>
      </c>
      <c r="E22" s="41">
        <v>-340540</v>
      </c>
      <c r="F22" s="42">
        <v>-120317.06999999285</v>
      </c>
      <c r="G22" s="42">
        <v>49213614.599999994</v>
      </c>
      <c r="H22" s="42">
        <v>6569766</v>
      </c>
      <c r="I22" s="42">
        <v>8133815.6299999952</v>
      </c>
      <c r="J22" s="42">
        <v>84276339.159999996</v>
      </c>
      <c r="K22" s="42">
        <v>146792538.16</v>
      </c>
    </row>
    <row r="23" spans="1:11" x14ac:dyDescent="0.25">
      <c r="A23" s="43" t="s">
        <v>168</v>
      </c>
      <c r="B23" s="39" t="s">
        <v>92</v>
      </c>
      <c r="C23" s="40">
        <v>215087866.65000001</v>
      </c>
      <c r="D23" s="41">
        <v>160431757.96000001</v>
      </c>
      <c r="E23" s="41">
        <v>-15503057.689999998</v>
      </c>
      <c r="F23" s="42">
        <v>1223165.8899999857</v>
      </c>
      <c r="G23" s="42">
        <v>1343090.4399999976</v>
      </c>
      <c r="H23" s="42">
        <v>29245520.560000002</v>
      </c>
      <c r="I23" s="42">
        <v>-9663097.4100000281</v>
      </c>
      <c r="J23" s="42">
        <v>167077379.74999997</v>
      </c>
      <c r="K23" s="42">
        <v>382165246.39999998</v>
      </c>
    </row>
    <row r="24" spans="1:11" x14ac:dyDescent="0.25">
      <c r="A24" s="43" t="s">
        <v>169</v>
      </c>
      <c r="B24" s="39" t="s">
        <v>93</v>
      </c>
      <c r="C24" s="40">
        <v>26337880.920000002</v>
      </c>
      <c r="D24" s="41">
        <v>15617469.439999998</v>
      </c>
      <c r="E24" s="41">
        <v>11593118.859999999</v>
      </c>
      <c r="F24" s="42">
        <v>5936696.7400000021</v>
      </c>
      <c r="G24" s="42">
        <v>3976001.5600000024</v>
      </c>
      <c r="H24" s="42">
        <v>-394732.04000000656</v>
      </c>
      <c r="I24" s="42">
        <v>1697756.4900000021</v>
      </c>
      <c r="J24" s="42">
        <v>38426311.049999997</v>
      </c>
      <c r="K24" s="42">
        <v>64764191.969999999</v>
      </c>
    </row>
    <row r="25" spans="1:11" x14ac:dyDescent="0.25">
      <c r="A25" s="43" t="s">
        <v>170</v>
      </c>
      <c r="B25" s="39" t="s">
        <v>94</v>
      </c>
      <c r="C25" s="40">
        <v>39321000</v>
      </c>
      <c r="D25" s="41">
        <v>3474223.1199999973</v>
      </c>
      <c r="E25" s="41">
        <v>-3115823.3799999952</v>
      </c>
      <c r="F25" s="42">
        <v>2703559.6199999973</v>
      </c>
      <c r="G25" s="42">
        <v>-6487784.1199999973</v>
      </c>
      <c r="H25" s="42">
        <v>949500.55999999493</v>
      </c>
      <c r="I25" s="42">
        <v>8975785</v>
      </c>
      <c r="J25" s="42">
        <v>6499460.799999997</v>
      </c>
      <c r="K25" s="42">
        <v>45820460.799999997</v>
      </c>
    </row>
    <row r="26" spans="1:11" x14ac:dyDescent="0.25">
      <c r="A26" s="43" t="s">
        <v>171</v>
      </c>
      <c r="B26" s="39" t="s">
        <v>95</v>
      </c>
      <c r="C26" s="40">
        <v>127113010</v>
      </c>
      <c r="D26" s="41">
        <v>104408065.38999999</v>
      </c>
      <c r="E26" s="41">
        <v>-23980353.169999987</v>
      </c>
      <c r="F26" s="42">
        <v>3017922.6999999881</v>
      </c>
      <c r="G26" s="42">
        <v>3768473</v>
      </c>
      <c r="H26" s="42">
        <v>21023404.040000021</v>
      </c>
      <c r="I26" s="42">
        <v>-22100147.460000012</v>
      </c>
      <c r="J26" s="42">
        <v>86137364.5</v>
      </c>
      <c r="K26" s="42">
        <v>213250374.5</v>
      </c>
    </row>
    <row r="27" spans="1:11" x14ac:dyDescent="0.25">
      <c r="A27" s="43" t="s">
        <v>172</v>
      </c>
      <c r="B27" s="39" t="s">
        <v>96</v>
      </c>
      <c r="C27" s="40">
        <v>22315975.73</v>
      </c>
      <c r="D27" s="41">
        <v>36932000.00999999</v>
      </c>
      <c r="E27" s="41">
        <v>0</v>
      </c>
      <c r="F27" s="42">
        <v>-10435013.170000002</v>
      </c>
      <c r="G27" s="42">
        <v>86400</v>
      </c>
      <c r="H27" s="42">
        <v>7667348</v>
      </c>
      <c r="I27" s="42">
        <v>1763508.5600000024</v>
      </c>
      <c r="J27" s="42">
        <v>36014243.399999991</v>
      </c>
      <c r="K27" s="42">
        <v>58330219.130000003</v>
      </c>
    </row>
    <row r="28" spans="1:11" x14ac:dyDescent="0.25">
      <c r="A28" s="43" t="s">
        <v>173</v>
      </c>
      <c r="B28" s="39" t="s">
        <v>97</v>
      </c>
      <c r="C28" s="40">
        <v>2541747943.25</v>
      </c>
      <c r="D28" s="41">
        <v>-85969471.179999828</v>
      </c>
      <c r="E28" s="41">
        <v>30350000</v>
      </c>
      <c r="F28" s="42">
        <v>2910472.0599999428</v>
      </c>
      <c r="G28" s="42">
        <v>24149773.570000172</v>
      </c>
      <c r="H28" s="42">
        <v>27536957.849999905</v>
      </c>
      <c r="I28" s="42">
        <v>-1284097.7000002861</v>
      </c>
      <c r="J28" s="42">
        <v>-2306365.4000000954</v>
      </c>
      <c r="K28" s="42">
        <v>2539441577.8499999</v>
      </c>
    </row>
    <row r="29" spans="1:11" x14ac:dyDescent="0.25">
      <c r="A29" s="43" t="s">
        <v>174</v>
      </c>
      <c r="B29" s="39" t="s">
        <v>98</v>
      </c>
      <c r="C29" s="40">
        <v>1189004092.25</v>
      </c>
      <c r="D29" s="41">
        <v>-262491621.32000005</v>
      </c>
      <c r="E29" s="41">
        <v>13103000</v>
      </c>
      <c r="F29" s="42">
        <v>4339665.1500000954</v>
      </c>
      <c r="G29" s="42">
        <v>14087679.570000052</v>
      </c>
      <c r="H29" s="42">
        <v>16907239.999999881</v>
      </c>
      <c r="I29" s="42">
        <v>1914363.0800000429</v>
      </c>
      <c r="J29" s="42">
        <v>-212139673.51999998</v>
      </c>
      <c r="K29" s="42">
        <v>976864418.73000002</v>
      </c>
    </row>
    <row r="30" spans="1:11" x14ac:dyDescent="0.25">
      <c r="A30" s="43" t="s">
        <v>175</v>
      </c>
      <c r="B30" s="39" t="s">
        <v>99</v>
      </c>
      <c r="C30" s="40">
        <v>1077667086</v>
      </c>
      <c r="D30" s="41">
        <v>177802039.13999987</v>
      </c>
      <c r="E30" s="41">
        <v>16615000.000000238</v>
      </c>
      <c r="F30" s="42">
        <v>10218495.689999819</v>
      </c>
      <c r="G30" s="42">
        <v>8336920</v>
      </c>
      <c r="H30" s="42">
        <v>2690227.870000124</v>
      </c>
      <c r="I30" s="42">
        <v>-3426681.8199999332</v>
      </c>
      <c r="J30" s="42">
        <v>212236000.88000011</v>
      </c>
      <c r="K30" s="42">
        <v>1289903086.8800001</v>
      </c>
    </row>
    <row r="31" spans="1:11" x14ac:dyDescent="0.25">
      <c r="A31" s="43" t="s">
        <v>176</v>
      </c>
      <c r="B31" s="39" t="s">
        <v>100</v>
      </c>
      <c r="C31" s="40">
        <v>184751562</v>
      </c>
      <c r="D31" s="41">
        <v>100000</v>
      </c>
      <c r="E31" s="41">
        <v>632000</v>
      </c>
      <c r="F31" s="42">
        <v>3253875.9799999893</v>
      </c>
      <c r="G31" s="42">
        <v>1014562</v>
      </c>
      <c r="H31" s="42">
        <v>6052196.130000025</v>
      </c>
      <c r="I31" s="42">
        <v>2719867.0399999917</v>
      </c>
      <c r="J31" s="42">
        <v>13772501.150000006</v>
      </c>
      <c r="K31" s="42">
        <v>198524063.15000001</v>
      </c>
    </row>
    <row r="32" spans="1:11" x14ac:dyDescent="0.25">
      <c r="A32" s="43" t="s">
        <v>177</v>
      </c>
      <c r="B32" s="39" t="s">
        <v>101</v>
      </c>
      <c r="C32" s="40">
        <v>449000</v>
      </c>
      <c r="D32" s="41">
        <v>0</v>
      </c>
      <c r="E32" s="41">
        <v>0</v>
      </c>
      <c r="F32" s="42">
        <v>134000</v>
      </c>
      <c r="G32" s="42">
        <v>165390</v>
      </c>
      <c r="H32" s="42">
        <v>-23000</v>
      </c>
      <c r="I32" s="42">
        <v>-344760</v>
      </c>
      <c r="J32" s="42">
        <v>-68370</v>
      </c>
      <c r="K32" s="42">
        <v>380630</v>
      </c>
    </row>
    <row r="33" spans="1:11" x14ac:dyDescent="0.25">
      <c r="A33" s="43" t="s">
        <v>178</v>
      </c>
      <c r="B33" s="39" t="s">
        <v>102</v>
      </c>
      <c r="C33" s="40">
        <v>25991058</v>
      </c>
      <c r="D33" s="41">
        <v>-1719564</v>
      </c>
      <c r="E33" s="41">
        <v>0</v>
      </c>
      <c r="F33" s="42">
        <v>0</v>
      </c>
      <c r="G33" s="42">
        <v>355000</v>
      </c>
      <c r="H33" s="42">
        <v>643632.85000000149</v>
      </c>
      <c r="I33" s="42">
        <v>-2138100</v>
      </c>
      <c r="J33" s="42">
        <v>-2859031.1499999985</v>
      </c>
      <c r="K33" s="42">
        <v>23132026.850000001</v>
      </c>
    </row>
    <row r="34" spans="1:11" x14ac:dyDescent="0.25">
      <c r="A34" s="43" t="s">
        <v>179</v>
      </c>
      <c r="B34" s="39" t="s">
        <v>103</v>
      </c>
      <c r="C34" s="40">
        <v>63885145</v>
      </c>
      <c r="D34" s="41">
        <v>339675</v>
      </c>
      <c r="E34" s="41">
        <v>0</v>
      </c>
      <c r="F34" s="42">
        <v>-15035564.759999998</v>
      </c>
      <c r="G34" s="42">
        <v>190222</v>
      </c>
      <c r="H34" s="42">
        <v>1266661</v>
      </c>
      <c r="I34" s="42">
        <v>-8786</v>
      </c>
      <c r="J34" s="42">
        <v>-13247792.759999998</v>
      </c>
      <c r="K34" s="42">
        <v>50637352.240000002</v>
      </c>
    </row>
    <row r="35" spans="1:11" x14ac:dyDescent="0.25">
      <c r="A35" s="43" t="s">
        <v>180</v>
      </c>
      <c r="B35" s="39" t="s">
        <v>104</v>
      </c>
      <c r="C35" s="40">
        <v>272403846</v>
      </c>
      <c r="D35" s="41">
        <v>4346329.2599999905</v>
      </c>
      <c r="E35" s="41">
        <v>53102641.389999986</v>
      </c>
      <c r="F35" s="42">
        <v>6014107.25</v>
      </c>
      <c r="G35" s="42">
        <v>3489071.6200000048</v>
      </c>
      <c r="H35" s="42">
        <v>-15426155</v>
      </c>
      <c r="I35" s="42">
        <v>-21566176.389999986</v>
      </c>
      <c r="J35" s="42">
        <v>29959818.129999995</v>
      </c>
      <c r="K35" s="42">
        <v>302363664.13</v>
      </c>
    </row>
    <row r="36" spans="1:11" x14ac:dyDescent="0.25">
      <c r="A36" s="43" t="s">
        <v>181</v>
      </c>
      <c r="B36" s="39" t="s">
        <v>105</v>
      </c>
      <c r="C36" s="40">
        <v>239426000</v>
      </c>
      <c r="D36" s="41">
        <v>4346329.2599999905</v>
      </c>
      <c r="E36" s="41">
        <v>53102641.389999986</v>
      </c>
      <c r="F36" s="42">
        <v>8317719</v>
      </c>
      <c r="G36" s="42">
        <v>3489071.6200000048</v>
      </c>
      <c r="H36" s="42">
        <v>-15426155</v>
      </c>
      <c r="I36" s="42">
        <v>-21016176.389999986</v>
      </c>
      <c r="J36" s="42">
        <v>32813429.879999995</v>
      </c>
      <c r="K36" s="42">
        <v>272239429.88</v>
      </c>
    </row>
    <row r="37" spans="1:11" x14ac:dyDescent="0.25">
      <c r="A37" s="43" t="s">
        <v>182</v>
      </c>
      <c r="B37" s="39" t="s">
        <v>106</v>
      </c>
      <c r="C37" s="40">
        <v>32977846</v>
      </c>
      <c r="D37" s="41">
        <v>0</v>
      </c>
      <c r="E37" s="41">
        <v>0</v>
      </c>
      <c r="F37" s="42">
        <v>-2303611.75</v>
      </c>
      <c r="G37" s="42">
        <v>0</v>
      </c>
      <c r="H37" s="42">
        <v>0</v>
      </c>
      <c r="I37" s="42">
        <v>-550000</v>
      </c>
      <c r="J37" s="42">
        <v>-2853611.75</v>
      </c>
      <c r="K37" s="42">
        <v>30124234.25</v>
      </c>
    </row>
    <row r="38" spans="1:11" x14ac:dyDescent="0.25">
      <c r="A38" s="43" t="s">
        <v>183</v>
      </c>
      <c r="B38" s="39" t="s">
        <v>107</v>
      </c>
      <c r="C38" s="40">
        <v>148784793.80000001</v>
      </c>
      <c r="D38" s="41">
        <v>29880245.339999974</v>
      </c>
      <c r="E38" s="41">
        <v>-5798335.2999999821</v>
      </c>
      <c r="F38" s="42">
        <v>111000</v>
      </c>
      <c r="G38" s="42">
        <v>-222</v>
      </c>
      <c r="H38" s="42">
        <v>9629113.4900000095</v>
      </c>
      <c r="I38" s="42">
        <v>-937150.16000002623</v>
      </c>
      <c r="J38" s="42">
        <v>32884651.369999975</v>
      </c>
      <c r="K38" s="42">
        <v>181669445.16999999</v>
      </c>
    </row>
    <row r="39" spans="1:11" x14ac:dyDescent="0.25">
      <c r="A39" s="43" t="s">
        <v>184</v>
      </c>
      <c r="B39" s="39" t="s">
        <v>108</v>
      </c>
      <c r="C39" s="40">
        <v>11916000</v>
      </c>
      <c r="D39" s="41">
        <v>0</v>
      </c>
      <c r="E39" s="41">
        <v>0</v>
      </c>
      <c r="F39" s="42">
        <v>111000</v>
      </c>
      <c r="G39" s="42">
        <v>190000</v>
      </c>
      <c r="H39" s="42">
        <v>3752000</v>
      </c>
      <c r="I39" s="42">
        <v>114565.83999999985</v>
      </c>
      <c r="J39" s="42">
        <v>4167565.84</v>
      </c>
      <c r="K39" s="42">
        <v>16083565.84</v>
      </c>
    </row>
    <row r="40" spans="1:11" x14ac:dyDescent="0.25">
      <c r="A40" s="43" t="s">
        <v>185</v>
      </c>
      <c r="B40" s="39" t="s">
        <v>109</v>
      </c>
      <c r="C40" s="40">
        <v>5560000</v>
      </c>
      <c r="D40" s="41">
        <v>15010000</v>
      </c>
      <c r="E40" s="41">
        <v>0</v>
      </c>
      <c r="F40" s="42">
        <v>0</v>
      </c>
      <c r="G40" s="42">
        <v>-190222</v>
      </c>
      <c r="H40" s="42">
        <v>82136</v>
      </c>
      <c r="I40" s="42">
        <v>-129701</v>
      </c>
      <c r="J40" s="42">
        <v>14772213</v>
      </c>
      <c r="K40" s="42">
        <v>20332213</v>
      </c>
    </row>
    <row r="41" spans="1:11" x14ac:dyDescent="0.25">
      <c r="A41" s="43" t="s">
        <v>186</v>
      </c>
      <c r="B41" s="39" t="s">
        <v>110</v>
      </c>
      <c r="C41" s="40">
        <v>130008793.8</v>
      </c>
      <c r="D41" s="41">
        <v>14870245.339999989</v>
      </c>
      <c r="E41" s="41">
        <v>-5798335.2999999821</v>
      </c>
      <c r="F41" s="42">
        <v>0</v>
      </c>
      <c r="G41" s="42">
        <v>0</v>
      </c>
      <c r="H41" s="42">
        <v>5794977.4900000095</v>
      </c>
      <c r="I41" s="42">
        <v>-922015</v>
      </c>
      <c r="J41" s="42">
        <v>13944872.530000016</v>
      </c>
      <c r="K41" s="42">
        <v>143953666.33000001</v>
      </c>
    </row>
    <row r="42" spans="1:11" x14ac:dyDescent="0.25">
      <c r="A42" s="43" t="s">
        <v>187</v>
      </c>
      <c r="B42" s="39" t="s">
        <v>111</v>
      </c>
      <c r="C42" s="40">
        <v>1300000</v>
      </c>
      <c r="D42" s="41">
        <v>0</v>
      </c>
      <c r="E42" s="41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1300000</v>
      </c>
    </row>
    <row r="43" spans="1:11" x14ac:dyDescent="0.25">
      <c r="A43" s="43" t="s">
        <v>188</v>
      </c>
      <c r="B43" s="39" t="s">
        <v>112</v>
      </c>
      <c r="C43" s="40">
        <v>107457075</v>
      </c>
      <c r="D43" s="41">
        <v>2200000</v>
      </c>
      <c r="E43" s="41">
        <v>6052120</v>
      </c>
      <c r="F43" s="42">
        <v>24621855.980000019</v>
      </c>
      <c r="G43" s="42">
        <v>18530200</v>
      </c>
      <c r="H43" s="42">
        <v>0</v>
      </c>
      <c r="I43" s="42">
        <v>0</v>
      </c>
      <c r="J43" s="42">
        <v>51404175.980000019</v>
      </c>
      <c r="K43" s="42">
        <v>158861250.97999999</v>
      </c>
    </row>
    <row r="44" spans="1:11" x14ac:dyDescent="0.25">
      <c r="A44" s="43" t="s">
        <v>189</v>
      </c>
      <c r="B44" s="39" t="s">
        <v>190</v>
      </c>
      <c r="C44" s="40">
        <v>94482678.400000006</v>
      </c>
      <c r="D44" s="41">
        <v>0</v>
      </c>
      <c r="E44" s="41">
        <v>6052120</v>
      </c>
      <c r="F44" s="42">
        <v>22765965</v>
      </c>
      <c r="G44" s="42">
        <v>18672200</v>
      </c>
      <c r="H44" s="42">
        <v>0</v>
      </c>
      <c r="I44" s="42">
        <v>-1864866.6800000072</v>
      </c>
      <c r="J44" s="42">
        <v>45625418.319999993</v>
      </c>
      <c r="K44" s="42">
        <v>140108096.72</v>
      </c>
    </row>
    <row r="45" spans="1:11" x14ac:dyDescent="0.25">
      <c r="A45" s="43" t="s">
        <v>191</v>
      </c>
      <c r="B45" s="39" t="s">
        <v>113</v>
      </c>
      <c r="C45" s="40">
        <v>3286826.6</v>
      </c>
      <c r="D45" s="41">
        <v>2199999.9999999995</v>
      </c>
      <c r="E45" s="41">
        <v>0</v>
      </c>
      <c r="F45" s="42">
        <v>3234035</v>
      </c>
      <c r="G45" s="42">
        <v>-242000</v>
      </c>
      <c r="H45" s="42">
        <v>0</v>
      </c>
      <c r="I45" s="42">
        <v>-100000</v>
      </c>
      <c r="J45" s="42">
        <v>5092035</v>
      </c>
      <c r="K45" s="42">
        <v>8378861.5999999996</v>
      </c>
    </row>
    <row r="46" spans="1:11" x14ac:dyDescent="0.25">
      <c r="A46" s="43" t="s">
        <v>192</v>
      </c>
      <c r="B46" s="39" t="s">
        <v>114</v>
      </c>
      <c r="C46" s="40">
        <v>9687570</v>
      </c>
      <c r="D46" s="41">
        <v>0</v>
      </c>
      <c r="E46" s="41">
        <v>0</v>
      </c>
      <c r="F46" s="42">
        <v>-1378144.0199999996</v>
      </c>
      <c r="G46" s="42">
        <v>100000</v>
      </c>
      <c r="H46" s="42">
        <v>0</v>
      </c>
      <c r="I46" s="42">
        <v>1964866.6799999997</v>
      </c>
      <c r="J46" s="42">
        <v>686722.66000000015</v>
      </c>
      <c r="K46" s="42">
        <v>10374292.66</v>
      </c>
    </row>
    <row r="47" spans="1:11" x14ac:dyDescent="0.25">
      <c r="A47" s="43" t="s">
        <v>193</v>
      </c>
      <c r="B47" s="39" t="s">
        <v>115</v>
      </c>
      <c r="C47" s="40">
        <v>18304908.100000001</v>
      </c>
      <c r="D47" s="41">
        <v>0</v>
      </c>
      <c r="E47" s="41">
        <v>0</v>
      </c>
      <c r="F47" s="42">
        <v>-12000000</v>
      </c>
      <c r="G47" s="42">
        <v>-935800</v>
      </c>
      <c r="H47" s="42">
        <v>0</v>
      </c>
      <c r="I47" s="42">
        <v>-4996108</v>
      </c>
      <c r="J47" s="42">
        <v>-17931908</v>
      </c>
      <c r="K47" s="42">
        <v>373000.09999999963</v>
      </c>
    </row>
    <row r="48" spans="1:11" x14ac:dyDescent="0.25">
      <c r="A48" s="43" t="s">
        <v>194</v>
      </c>
      <c r="B48" s="39" t="s">
        <v>116</v>
      </c>
      <c r="C48" s="40">
        <v>18304908.100000001</v>
      </c>
      <c r="D48" s="41">
        <v>0</v>
      </c>
      <c r="E48" s="41">
        <v>0</v>
      </c>
      <c r="F48" s="42">
        <v>-12000000</v>
      </c>
      <c r="G48" s="42">
        <v>-935800</v>
      </c>
      <c r="H48" s="42">
        <v>0</v>
      </c>
      <c r="I48" s="42">
        <v>-4996108</v>
      </c>
      <c r="J48" s="42">
        <v>-17931908</v>
      </c>
      <c r="K48" s="42">
        <v>373000.09999999963</v>
      </c>
    </row>
    <row r="49" spans="1:11" x14ac:dyDescent="0.25">
      <c r="A49" s="50" t="s">
        <v>195</v>
      </c>
      <c r="B49" s="51"/>
      <c r="C49" s="44">
        <v>3974137260.8000002</v>
      </c>
      <c r="D49" s="45">
        <v>472443349.57999992</v>
      </c>
      <c r="E49" s="45">
        <v>57471824.399999619</v>
      </c>
      <c r="F49" s="46">
        <v>96958323.820000648</v>
      </c>
      <c r="G49" s="46">
        <v>174451117.05999947</v>
      </c>
      <c r="H49" s="46">
        <v>71223282.900000572</v>
      </c>
      <c r="I49" s="46">
        <v>-28433349.780000001</v>
      </c>
      <c r="J49" s="46">
        <v>844114547.98000026</v>
      </c>
      <c r="K49" s="46">
        <v>4818251808.7800007</v>
      </c>
    </row>
  </sheetData>
  <mergeCells count="14">
    <mergeCell ref="K3:K4"/>
    <mergeCell ref="A49:B49"/>
    <mergeCell ref="A1:K1"/>
    <mergeCell ref="A2:C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доходы</vt:lpstr>
      <vt:lpstr>расходы</vt:lpstr>
      <vt:lpstr>доходы!Область_печати</vt:lpstr>
      <vt:lpstr>расходы!Область_печати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2022-04-27T03:38:55Z</dcterms:modified>
</cp:coreProperties>
</file>