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Лист1!$A$1:$G$67</definedName>
  </definedNames>
  <calcPr calcId="145621"/>
</workbook>
</file>

<file path=xl/calcChain.xml><?xml version="1.0" encoding="utf-8"?>
<calcChain xmlns="http://schemas.openxmlformats.org/spreadsheetml/2006/main">
  <c r="E35" i="1" l="1"/>
  <c r="E33" i="1"/>
  <c r="E25" i="1"/>
  <c r="E21" i="1" s="1"/>
  <c r="F42" i="1" l="1"/>
  <c r="G42" i="1"/>
  <c r="E42" i="1"/>
  <c r="E58" i="1" l="1"/>
  <c r="F66" i="1" l="1"/>
  <c r="E66" i="1"/>
  <c r="F58" i="1"/>
  <c r="G58" i="1"/>
  <c r="F10" i="1" l="1"/>
  <c r="G10" i="1"/>
  <c r="E10" i="1"/>
  <c r="E67" i="1" s="1"/>
  <c r="G66" i="1" l="1"/>
  <c r="F67" i="1" l="1"/>
  <c r="G67" i="1"/>
</calcChain>
</file>

<file path=xl/sharedStrings.xml><?xml version="1.0" encoding="utf-8"?>
<sst xmlns="http://schemas.openxmlformats.org/spreadsheetml/2006/main" count="184" uniqueCount="91">
  <si>
    <t>№ 
п/п</t>
  </si>
  <si>
    <t>Наименование
 муниципальной услуги (работы), показателей</t>
  </si>
  <si>
    <t>Наименование показателя</t>
  </si>
  <si>
    <t>Присмотр и уход</t>
  </si>
  <si>
    <t>Объем муниципальной услуги (работы)</t>
  </si>
  <si>
    <t>человек</t>
  </si>
  <si>
    <t xml:space="preserve"> Объем субсидии на выполнение муниципального задания на оказание муниципальной услуги (выполнения работы)</t>
  </si>
  <si>
    <t>рублей</t>
  </si>
  <si>
    <t>Реализация основных общеобразовательных программ дошкольного  образования от 1 года до 3 лет</t>
  </si>
  <si>
    <t>Реализация основных общеобразовательных программ дошкольного  образования от 3 года до 8 лет</t>
  </si>
  <si>
    <t>мероприятий</t>
  </si>
  <si>
    <t>Психолого-медико-педагогическое обследование детей</t>
  </si>
  <si>
    <t>(чел/час)</t>
  </si>
  <si>
    <t xml:space="preserve">Реализация дополнительных общеразвивающих программ </t>
  </si>
  <si>
    <t>Реализация мероприятий по организации отдыха и оздоровления детей</t>
  </si>
  <si>
    <t xml:space="preserve">Реализация дополнительных общеобразовательных предпрофессиональных программ в области искусства </t>
  </si>
  <si>
    <t xml:space="preserve"> человеко-часов в неделю</t>
  </si>
  <si>
    <t xml:space="preserve">Реализация дополнительных общеразвивающих программ: художественной направленности </t>
  </si>
  <si>
    <t xml:space="preserve">Публичный показ музейных предметов, музейных коллекций (в стационаре) </t>
  </si>
  <si>
    <t>кол-во посещений</t>
  </si>
  <si>
    <t xml:space="preserve">Организация деятельности клубных формирований самодеятельного народного творчества </t>
  </si>
  <si>
    <t xml:space="preserve">Организация и проведение культурно-массовых мероприятий </t>
  </si>
  <si>
    <t>единиц</t>
  </si>
  <si>
    <t>Показ (организация показа) спектаклей (театральных постановок): кукольный спектакль</t>
  </si>
  <si>
    <t>количество зрителей</t>
  </si>
  <si>
    <t>Проведение занятий физкультурно-спортивной направленности по месту проживания граждан</t>
  </si>
  <si>
    <t>Организация спортивной подготовки на спортивно-оздоровительном этапе</t>
  </si>
  <si>
    <t>Организация и обеспечение подготовки спортивного резерва</t>
  </si>
  <si>
    <t>Ед. изм.</t>
  </si>
  <si>
    <t>Организация и содержание мест захоронения</t>
  </si>
  <si>
    <t xml:space="preserve">Количество объектов </t>
  </si>
  <si>
    <t>1.1</t>
  </si>
  <si>
    <t>1.2</t>
  </si>
  <si>
    <t>Организация ритуальных услуг и содержание мест захоронения (безродные)</t>
  </si>
  <si>
    <t>Количество захоронений</t>
  </si>
  <si>
    <t>Фактическое исполнение</t>
  </si>
  <si>
    <t>1.</t>
  </si>
  <si>
    <t>2.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</si>
  <si>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</si>
  <si>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</si>
  <si>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</si>
  <si>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</si>
  <si>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</si>
  <si>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</si>
  <si>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</si>
  <si>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</si>
  <si>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</si>
  <si>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</si>
  <si>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</si>
  <si>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</t>
  </si>
  <si>
    <t>3.1</t>
  </si>
  <si>
    <t>3.2</t>
  </si>
  <si>
    <t>3.3</t>
  </si>
  <si>
    <t>3.4</t>
  </si>
  <si>
    <t>3.5</t>
  </si>
  <si>
    <t>3.6</t>
  </si>
  <si>
    <t>3.7</t>
  </si>
  <si>
    <t>4.</t>
  </si>
  <si>
    <t>4.1</t>
  </si>
  <si>
    <t>4.2</t>
  </si>
  <si>
    <t>4.3</t>
  </si>
  <si>
    <t>МКУ "Центр по обеспечению деятельностиучреждений сферы физической культуры и спорта"
 Находкинского городского округа</t>
  </si>
  <si>
    <t>МКУ  "Централизованная бухгалтерия муниципальных учреждений культуры"
 Находкинского городского округа</t>
  </si>
  <si>
    <t>Итого объем финансового обеспечения муниципальных услуг (работ) по ГРБС 851</t>
  </si>
  <si>
    <t>Администрация Находкинского городского округа (ГРБС 851)</t>
  </si>
  <si>
    <t>МКУ "Центр экономического планирования и финансирования муниципальных образовательных учреждений" Находкинского городского округа (ГРБС 874)</t>
  </si>
  <si>
    <t>Итого объем финансового обеспечения муниципальных услуг (работ) по ГРБС 874</t>
  </si>
  <si>
    <t>Итого объем финансового обеспечения муниципальных услуг (работ) по ГРБС 857</t>
  </si>
  <si>
    <t>Итого объем финансового обеспечения муниципальных услуг (работ) по ГРБС 875</t>
  </si>
  <si>
    <t>Всего объем финансового обеспечения муниципальных услуг (работ)</t>
  </si>
  <si>
    <t>Сведения 
о выполнении муниципальными  учреждениями Находкинского городского округа муниципальных заданий на оказание муниципальных услуг (выполнение работ), а также об объеме средств на их финансовое обеспечение
 за 2021 год</t>
  </si>
  <si>
    <t>План по решению Думы НГО  о бюджете от 17.12.2020 N 754-НПА (первоначальный)</t>
  </si>
  <si>
    <t>План по решению Думы НГО  о бюджете от 17.12.2020 N 754-НПА в редакции решения от 22.12.2021 N 991-НПА
(уточненный)</t>
  </si>
  <si>
    <t xml:space="preserve"> кол-во посещений</t>
  </si>
  <si>
    <t xml:space="preserve">Библиотечное, библиографическое информационное обслуживание пользователей библиотек </t>
  </si>
  <si>
    <t>Проведение промежуточной итоговой аттестации лиц, 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 (СРЕДНЕЕ общее образование)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</si>
  <si>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</si>
  <si>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Объем субсидии на выполнение муниципального задания на оказание муниципальной услуги (выполнения работы)</t>
  </si>
  <si>
    <t>Методическое обеспечение образовательной деятельности</t>
  </si>
  <si>
    <t>количество мероприятий</t>
  </si>
  <si>
    <t>(в интересах общества)</t>
  </si>
  <si>
    <t>штук</t>
  </si>
  <si>
    <t>Организация проведения общественно-значимых мероприятий в сфере образования, науки и молодежной политики</t>
  </si>
  <si>
    <t xml:space="preserve">Информационно - технологическое обеспечение управления </t>
  </si>
  <si>
    <t>2.12</t>
  </si>
  <si>
    <t>2.13</t>
  </si>
  <si>
    <t>2.14</t>
  </si>
  <si>
    <t>2.15</t>
  </si>
  <si>
    <r>
      <t xml:space="preserve">Реализация основных общеобразовательных программ </t>
    </r>
    <r>
      <rPr>
        <b/>
        <sz val="10"/>
        <rFont val="Times New Roman"/>
        <family val="1"/>
        <charset val="204"/>
      </rPr>
      <t xml:space="preserve">начального </t>
    </r>
    <r>
      <rPr>
        <sz val="10"/>
        <rFont val="Times New Roman"/>
        <family val="1"/>
        <charset val="204"/>
      </rPr>
      <t>общего образования</t>
    </r>
  </si>
  <si>
    <r>
      <t xml:space="preserve">Реализация основных общеобразовательных программ </t>
    </r>
    <r>
      <rPr>
        <b/>
        <sz val="10"/>
        <rFont val="Times New Roman"/>
        <family val="1"/>
        <charset val="204"/>
      </rPr>
      <t>основного</t>
    </r>
    <r>
      <rPr>
        <sz val="10"/>
        <rFont val="Times New Roman"/>
        <family val="1"/>
        <charset val="204"/>
      </rPr>
      <t xml:space="preserve">  общего образования</t>
    </r>
  </si>
  <si>
    <r>
      <t xml:space="preserve">Реализация основных общеобразовательных программ </t>
    </r>
    <r>
      <rPr>
        <b/>
        <sz val="10"/>
        <rFont val="Times New Roman"/>
        <family val="1"/>
        <charset val="204"/>
      </rPr>
      <t xml:space="preserve">среднего </t>
    </r>
    <r>
      <rPr>
        <sz val="10"/>
        <rFont val="Times New Roman"/>
        <family val="1"/>
        <charset val="204"/>
      </rPr>
      <t xml:space="preserve"> общего образования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</si>
</sst>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8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vertical="top"/>
    </xf>
    <xf numFmtId="4" fontId="0" fillId="0" borderId="0" xfId="0" applyNumberFormat="1"/>
    <xf numFmtId="4" fontId="3" fillId="2" borderId="1" xfId="0" applyNumberFormat="1" applyFont="1" applyFill="1" applyBorder="1" applyAlignment="1">
      <alignment vertical="top"/>
    </xf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>
      <alignment wrapText="1"/>
    </xf>
    <xf numFmtId="43" fontId="4" fillId="0" borderId="0" xfId="2" applyFont="1" applyBorder="1"/>
    <xf numFmtId="4" fontId="3" fillId="0" borderId="1" xfId="0" applyNumberFormat="1" applyFont="1" applyBorder="1" applyAlignment="1">
      <alignment horizontal="right" vertical="top"/>
    </xf>
    <xf numFmtId="0" fontId="9" fillId="0" borderId="0" xfId="0" applyFont="1"/>
    <xf numFmtId="0" fontId="2" fillId="2" borderId="1" xfId="0" applyFont="1" applyFill="1" applyBorder="1" applyAlignment="1">
      <alignment horizontal="center"/>
    </xf>
    <xf numFmtId="0" fontId="0" fillId="2" borderId="0" xfId="0" applyFill="1"/>
    <xf numFmtId="4" fontId="10" fillId="0" borderId="1" xfId="0" applyNumberFormat="1" applyFont="1" applyBorder="1" applyAlignment="1">
      <alignment vertical="top" wrapText="1"/>
    </xf>
    <xf numFmtId="4" fontId="10" fillId="2" borderId="1" xfId="1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/>
    </xf>
    <xf numFmtId="4" fontId="3" fillId="0" borderId="1" xfId="0" quotePrefix="1" applyNumberFormat="1" applyFont="1" applyFill="1" applyBorder="1" applyAlignment="1">
      <alignment vertical="top"/>
    </xf>
    <xf numFmtId="4" fontId="3" fillId="0" borderId="1" xfId="0" quotePrefix="1" applyNumberFormat="1" applyFont="1" applyBorder="1" applyAlignment="1">
      <alignment vertical="top"/>
    </xf>
    <xf numFmtId="1" fontId="3" fillId="0" borderId="1" xfId="0" quotePrefix="1" applyNumberFormat="1" applyFont="1" applyBorder="1" applyAlignment="1">
      <alignment vertical="top"/>
    </xf>
    <xf numFmtId="4" fontId="10" fillId="0" borderId="1" xfId="0" applyNumberFormat="1" applyFont="1" applyBorder="1" applyAlignment="1"/>
    <xf numFmtId="0" fontId="2" fillId="0" borderId="0" xfId="0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top"/>
    </xf>
    <xf numFmtId="0" fontId="13" fillId="2" borderId="1" xfId="0" applyFont="1" applyFill="1" applyBorder="1"/>
    <xf numFmtId="49" fontId="10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left"/>
    </xf>
    <xf numFmtId="4" fontId="2" fillId="0" borderId="0" xfId="0" applyNumberFormat="1" applyFont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top"/>
    </xf>
    <xf numFmtId="49" fontId="3" fillId="2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tabSelected="1" view="pageBreakPreview" topLeftCell="A55" zoomScale="110" zoomScaleNormal="100" zoomScaleSheetLayoutView="110" workbookViewId="0">
      <selection activeCell="B37" sqref="B37"/>
    </sheetView>
  </sheetViews>
  <sheetFormatPr defaultRowHeight="15" x14ac:dyDescent="0.25"/>
  <cols>
    <col min="1" max="1" width="4.7109375" style="15" customWidth="1"/>
    <col min="2" max="2" width="37.7109375" customWidth="1"/>
    <col min="3" max="3" width="48.85546875" customWidth="1"/>
    <col min="4" max="4" width="10" customWidth="1"/>
    <col min="5" max="5" width="15.85546875" style="13" customWidth="1"/>
    <col min="6" max="6" width="16.85546875" customWidth="1"/>
    <col min="7" max="7" width="16.5703125" customWidth="1"/>
    <col min="9" max="9" width="22.140625" customWidth="1"/>
    <col min="10" max="10" width="17.28515625" bestFit="1" customWidth="1"/>
  </cols>
  <sheetData>
    <row r="1" spans="1:19" ht="71.25" customHeight="1" x14ac:dyDescent="0.25">
      <c r="A1" s="71" t="s">
        <v>70</v>
      </c>
      <c r="B1" s="72"/>
      <c r="C1" s="72"/>
      <c r="D1" s="72"/>
      <c r="E1" s="72"/>
      <c r="F1" s="72"/>
      <c r="G1" s="72"/>
    </row>
    <row r="2" spans="1:19" x14ac:dyDescent="0.25">
      <c r="A2" s="73" t="s">
        <v>0</v>
      </c>
      <c r="B2" s="74" t="s">
        <v>1</v>
      </c>
      <c r="C2" s="74" t="s">
        <v>2</v>
      </c>
      <c r="D2" s="75" t="s">
        <v>28</v>
      </c>
      <c r="E2" s="76" t="s">
        <v>71</v>
      </c>
      <c r="F2" s="76" t="s">
        <v>72</v>
      </c>
      <c r="G2" s="77" t="s">
        <v>35</v>
      </c>
    </row>
    <row r="3" spans="1:19" ht="74.25" customHeight="1" x14ac:dyDescent="0.25">
      <c r="A3" s="73"/>
      <c r="B3" s="74"/>
      <c r="C3" s="74"/>
      <c r="D3" s="75"/>
      <c r="E3" s="76"/>
      <c r="F3" s="76"/>
      <c r="G3" s="77"/>
    </row>
    <row r="4" spans="1:19" x14ac:dyDescent="0.25">
      <c r="A4" s="14">
        <v>1</v>
      </c>
      <c r="B4" s="3">
        <v>2</v>
      </c>
      <c r="C4" s="3">
        <v>3</v>
      </c>
      <c r="D4" s="3">
        <v>4</v>
      </c>
      <c r="E4" s="4">
        <v>5</v>
      </c>
      <c r="F4" s="4">
        <v>6</v>
      </c>
      <c r="G4" s="4">
        <v>7</v>
      </c>
    </row>
    <row r="5" spans="1:19" x14ac:dyDescent="0.25">
      <c r="A5" s="52" t="s">
        <v>36</v>
      </c>
      <c r="B5" s="69" t="s">
        <v>64</v>
      </c>
      <c r="C5" s="70"/>
      <c r="D5" s="70"/>
      <c r="E5" s="70"/>
      <c r="F5" s="70"/>
      <c r="G5" s="70"/>
    </row>
    <row r="6" spans="1:19" s="1" customFormat="1" ht="45" x14ac:dyDescent="0.25">
      <c r="A6" s="68" t="s">
        <v>31</v>
      </c>
      <c r="B6" s="78" t="s">
        <v>29</v>
      </c>
      <c r="C6" s="27" t="s">
        <v>4</v>
      </c>
      <c r="D6" s="31" t="s">
        <v>30</v>
      </c>
      <c r="E6" s="18">
        <v>2500</v>
      </c>
      <c r="F6" s="32">
        <v>2500</v>
      </c>
      <c r="G6" s="32">
        <v>2500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s="1" customFormat="1" ht="45" x14ac:dyDescent="0.25">
      <c r="A7" s="68"/>
      <c r="B7" s="78"/>
      <c r="C7" s="27" t="s">
        <v>6</v>
      </c>
      <c r="D7" s="33" t="s">
        <v>7</v>
      </c>
      <c r="E7" s="12">
        <v>13846405</v>
      </c>
      <c r="F7" s="12">
        <v>16419859.460000001</v>
      </c>
      <c r="G7" s="12">
        <v>16419859.460000001</v>
      </c>
      <c r="I7" s="58"/>
      <c r="J7" s="23"/>
      <c r="K7" s="23"/>
      <c r="L7" s="58"/>
      <c r="M7" s="58"/>
      <c r="N7" s="58"/>
      <c r="O7" s="23"/>
      <c r="P7" s="23"/>
      <c r="Q7" s="58"/>
      <c r="R7" s="58"/>
      <c r="S7" s="58"/>
    </row>
    <row r="8" spans="1:19" s="2" customFormat="1" ht="60" x14ac:dyDescent="0.25">
      <c r="A8" s="68" t="s">
        <v>32</v>
      </c>
      <c r="B8" s="78" t="s">
        <v>33</v>
      </c>
      <c r="C8" s="27" t="s">
        <v>4</v>
      </c>
      <c r="D8" s="31" t="s">
        <v>34</v>
      </c>
      <c r="E8" s="18">
        <v>50</v>
      </c>
      <c r="F8" s="32">
        <v>40</v>
      </c>
      <c r="G8" s="32">
        <v>40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2" customFormat="1" ht="45" x14ac:dyDescent="0.25">
      <c r="A9" s="68"/>
      <c r="B9" s="78"/>
      <c r="C9" s="27" t="s">
        <v>6</v>
      </c>
      <c r="D9" s="33" t="s">
        <v>7</v>
      </c>
      <c r="E9" s="12">
        <v>152485</v>
      </c>
      <c r="F9" s="12">
        <v>308400.53999999998</v>
      </c>
      <c r="G9" s="12">
        <v>308400.53999999998</v>
      </c>
      <c r="I9" s="10"/>
      <c r="J9" s="8"/>
      <c r="K9" s="8"/>
      <c r="L9" s="8"/>
      <c r="M9" s="8"/>
      <c r="N9" s="8"/>
      <c r="O9" s="11"/>
      <c r="P9" s="11"/>
      <c r="Q9" s="11"/>
      <c r="R9" s="11"/>
      <c r="S9" s="11"/>
    </row>
    <row r="10" spans="1:19" s="2" customFormat="1" x14ac:dyDescent="0.25">
      <c r="A10" s="53"/>
      <c r="B10" s="59" t="s">
        <v>63</v>
      </c>
      <c r="C10" s="60"/>
      <c r="D10" s="60"/>
      <c r="E10" s="54">
        <f>E7+E9</f>
        <v>13998890</v>
      </c>
      <c r="F10" s="54">
        <f>F7+F9</f>
        <v>16728260</v>
      </c>
      <c r="G10" s="54">
        <f>G7+G9</f>
        <v>16728260</v>
      </c>
      <c r="I10" s="10"/>
      <c r="J10" s="8"/>
      <c r="K10" s="8"/>
      <c r="L10" s="8"/>
      <c r="M10" s="8"/>
      <c r="N10" s="8"/>
      <c r="O10" s="11"/>
      <c r="P10" s="11"/>
      <c r="Q10" s="11"/>
      <c r="R10" s="11"/>
      <c r="S10" s="11"/>
    </row>
    <row r="11" spans="1:19" s="2" customFormat="1" x14ac:dyDescent="0.25">
      <c r="A11" s="53" t="s">
        <v>37</v>
      </c>
      <c r="B11" s="61" t="s">
        <v>65</v>
      </c>
      <c r="C11" s="62"/>
      <c r="D11" s="62"/>
      <c r="E11" s="62"/>
      <c r="F11" s="62"/>
      <c r="G11" s="62"/>
      <c r="I11" s="10"/>
      <c r="J11" s="8"/>
      <c r="K11" s="8"/>
      <c r="L11" s="8"/>
      <c r="M11" s="8"/>
      <c r="N11" s="8"/>
      <c r="O11" s="11"/>
      <c r="P11" s="11"/>
      <c r="Q11" s="11"/>
      <c r="R11" s="11"/>
      <c r="S11" s="11"/>
    </row>
    <row r="12" spans="1:19" s="2" customFormat="1" x14ac:dyDescent="0.25">
      <c r="A12" s="55" t="s">
        <v>38</v>
      </c>
      <c r="B12" s="67" t="s">
        <v>3</v>
      </c>
      <c r="C12" s="40" t="s">
        <v>4</v>
      </c>
      <c r="D12" s="44" t="s">
        <v>5</v>
      </c>
      <c r="E12" s="45">
        <v>7985</v>
      </c>
      <c r="F12" s="45">
        <v>7985</v>
      </c>
      <c r="G12" s="45">
        <v>7838</v>
      </c>
      <c r="I12" s="10"/>
      <c r="J12" s="8"/>
      <c r="K12" s="8"/>
      <c r="L12" s="8"/>
      <c r="M12" s="8"/>
      <c r="N12" s="8"/>
      <c r="O12" s="11"/>
      <c r="P12" s="11"/>
      <c r="Q12" s="11"/>
      <c r="R12" s="11"/>
      <c r="S12" s="11"/>
    </row>
    <row r="13" spans="1:19" s="2" customFormat="1" ht="38.25" x14ac:dyDescent="0.25">
      <c r="A13" s="55"/>
      <c r="B13" s="67"/>
      <c r="C13" s="40" t="s">
        <v>6</v>
      </c>
      <c r="D13" s="42" t="s">
        <v>7</v>
      </c>
      <c r="E13" s="46">
        <v>339790716</v>
      </c>
      <c r="F13" s="46">
        <v>383203621.81</v>
      </c>
      <c r="G13" s="43">
        <v>382817475.25</v>
      </c>
      <c r="I13" s="10"/>
      <c r="J13" s="8"/>
      <c r="K13" s="8"/>
      <c r="L13" s="8"/>
      <c r="M13" s="8"/>
      <c r="N13" s="8"/>
      <c r="O13" s="11"/>
      <c r="P13" s="11"/>
      <c r="Q13" s="11"/>
      <c r="R13" s="11"/>
      <c r="S13" s="11"/>
    </row>
    <row r="14" spans="1:19" s="2" customFormat="1" x14ac:dyDescent="0.25">
      <c r="A14" s="55" t="s">
        <v>39</v>
      </c>
      <c r="B14" s="56" t="s">
        <v>8</v>
      </c>
      <c r="C14" s="40" t="s">
        <v>4</v>
      </c>
      <c r="D14" s="44" t="s">
        <v>5</v>
      </c>
      <c r="E14" s="45">
        <v>1501</v>
      </c>
      <c r="F14" s="45">
        <v>1501</v>
      </c>
      <c r="G14" s="45">
        <v>1502</v>
      </c>
      <c r="I14" s="10"/>
      <c r="J14" s="8"/>
      <c r="K14" s="8"/>
      <c r="L14" s="8"/>
      <c r="M14" s="8"/>
      <c r="N14" s="8"/>
      <c r="O14" s="11"/>
      <c r="P14" s="11"/>
      <c r="Q14" s="11"/>
      <c r="R14" s="11"/>
      <c r="S14" s="11"/>
    </row>
    <row r="15" spans="1:19" s="2" customFormat="1" ht="38.25" x14ac:dyDescent="0.25">
      <c r="A15" s="55"/>
      <c r="B15" s="56"/>
      <c r="C15" s="40" t="s">
        <v>6</v>
      </c>
      <c r="D15" s="42" t="s">
        <v>7</v>
      </c>
      <c r="E15" s="46">
        <v>133546872</v>
      </c>
      <c r="F15" s="46">
        <v>122048200</v>
      </c>
      <c r="G15" s="46">
        <v>116850380.03</v>
      </c>
      <c r="I15" s="10"/>
      <c r="J15" s="8"/>
      <c r="K15" s="8"/>
      <c r="L15" s="8"/>
      <c r="M15" s="8"/>
      <c r="N15" s="8"/>
      <c r="O15" s="11"/>
      <c r="P15" s="11"/>
      <c r="Q15" s="11"/>
      <c r="R15" s="11"/>
      <c r="S15" s="11"/>
    </row>
    <row r="16" spans="1:19" s="2" customFormat="1" x14ac:dyDescent="0.25">
      <c r="A16" s="55" t="s">
        <v>40</v>
      </c>
      <c r="B16" s="56" t="s">
        <v>9</v>
      </c>
      <c r="C16" s="40" t="s">
        <v>4</v>
      </c>
      <c r="D16" s="44" t="s">
        <v>5</v>
      </c>
      <c r="E16" s="45">
        <v>6509</v>
      </c>
      <c r="F16" s="45">
        <v>6509</v>
      </c>
      <c r="G16" s="45">
        <v>6336</v>
      </c>
      <c r="I16" s="10"/>
      <c r="J16" s="8"/>
      <c r="K16" s="8"/>
      <c r="L16" s="8"/>
      <c r="M16" s="8"/>
      <c r="N16" s="8"/>
      <c r="O16" s="11"/>
      <c r="P16" s="11"/>
      <c r="Q16" s="11"/>
      <c r="R16" s="11"/>
      <c r="S16" s="11"/>
    </row>
    <row r="17" spans="1:19" s="2" customFormat="1" ht="38.25" x14ac:dyDescent="0.25">
      <c r="A17" s="55"/>
      <c r="B17" s="56"/>
      <c r="C17" s="40" t="s">
        <v>6</v>
      </c>
      <c r="D17" s="42" t="s">
        <v>7</v>
      </c>
      <c r="E17" s="46">
        <v>423600914</v>
      </c>
      <c r="F17" s="46">
        <v>450514269</v>
      </c>
      <c r="G17" s="46">
        <v>431326415.76999998</v>
      </c>
      <c r="I17" s="10"/>
      <c r="J17" s="8"/>
      <c r="K17" s="8"/>
      <c r="L17" s="8"/>
      <c r="M17" s="8"/>
      <c r="N17" s="8"/>
      <c r="O17" s="11"/>
      <c r="P17" s="11"/>
      <c r="Q17" s="11"/>
      <c r="R17" s="11"/>
      <c r="S17" s="11"/>
    </row>
    <row r="18" spans="1:19" s="2" customFormat="1" x14ac:dyDescent="0.25">
      <c r="A18" s="55" t="s">
        <v>41</v>
      </c>
      <c r="B18" s="56" t="s">
        <v>88</v>
      </c>
      <c r="C18" s="40" t="s">
        <v>4</v>
      </c>
      <c r="D18" s="44" t="s">
        <v>5</v>
      </c>
      <c r="E18" s="45">
        <v>7336</v>
      </c>
      <c r="F18" s="45">
        <v>7336</v>
      </c>
      <c r="G18" s="45">
        <v>7344</v>
      </c>
      <c r="I18" s="10"/>
      <c r="J18" s="8"/>
      <c r="K18" s="8"/>
      <c r="L18" s="8"/>
      <c r="M18" s="8"/>
      <c r="N18" s="8"/>
      <c r="O18" s="11"/>
      <c r="P18" s="11"/>
      <c r="Q18" s="11"/>
      <c r="R18" s="11"/>
      <c r="S18" s="11"/>
    </row>
    <row r="19" spans="1:19" s="2" customFormat="1" ht="38.25" x14ac:dyDescent="0.25">
      <c r="A19" s="55"/>
      <c r="B19" s="56"/>
      <c r="C19" s="40" t="s">
        <v>6</v>
      </c>
      <c r="D19" s="42" t="s">
        <v>7</v>
      </c>
      <c r="E19" s="46">
        <v>234973940</v>
      </c>
      <c r="F19" s="46">
        <v>268947486</v>
      </c>
      <c r="G19" s="46">
        <v>266748851</v>
      </c>
      <c r="I19" s="10"/>
      <c r="J19" s="8"/>
      <c r="K19" s="8"/>
      <c r="L19" s="8"/>
      <c r="M19" s="8"/>
      <c r="N19" s="8"/>
      <c r="O19" s="11"/>
      <c r="P19" s="11"/>
      <c r="Q19" s="11"/>
      <c r="R19" s="11"/>
      <c r="S19" s="11"/>
    </row>
    <row r="20" spans="1:19" s="2" customFormat="1" x14ac:dyDescent="0.25">
      <c r="A20" s="55" t="s">
        <v>42</v>
      </c>
      <c r="B20" s="56" t="s">
        <v>89</v>
      </c>
      <c r="C20" s="40" t="s">
        <v>4</v>
      </c>
      <c r="D20" s="44" t="s">
        <v>5</v>
      </c>
      <c r="E20" s="45">
        <v>8008</v>
      </c>
      <c r="F20" s="45">
        <v>8008</v>
      </c>
      <c r="G20" s="45">
        <v>8055</v>
      </c>
      <c r="I20" s="10"/>
      <c r="J20" s="8"/>
      <c r="K20" s="8"/>
      <c r="L20" s="8"/>
      <c r="M20" s="8"/>
      <c r="N20" s="8"/>
      <c r="O20" s="11"/>
      <c r="P20" s="11"/>
      <c r="Q20" s="11"/>
      <c r="R20" s="11"/>
      <c r="S20" s="11"/>
    </row>
    <row r="21" spans="1:19" s="2" customFormat="1" ht="38.25" x14ac:dyDescent="0.25">
      <c r="A21" s="55"/>
      <c r="B21" s="56"/>
      <c r="C21" s="40" t="s">
        <v>6</v>
      </c>
      <c r="D21" s="42" t="s">
        <v>7</v>
      </c>
      <c r="E21" s="46">
        <f>631039408-E25</f>
        <v>630567447.57000005</v>
      </c>
      <c r="F21" s="46">
        <v>752410076.85000002</v>
      </c>
      <c r="G21" s="46">
        <v>749355115.02999997</v>
      </c>
      <c r="I21" s="10"/>
      <c r="J21" s="8"/>
      <c r="K21" s="8"/>
      <c r="L21" s="8"/>
      <c r="M21" s="8"/>
      <c r="N21" s="8"/>
      <c r="O21" s="11"/>
      <c r="P21" s="11"/>
      <c r="Q21" s="11"/>
      <c r="R21" s="11"/>
      <c r="S21" s="11"/>
    </row>
    <row r="22" spans="1:19" s="2" customFormat="1" x14ac:dyDescent="0.25">
      <c r="A22" s="55" t="s">
        <v>43</v>
      </c>
      <c r="B22" s="57" t="s">
        <v>90</v>
      </c>
      <c r="C22" s="47" t="s">
        <v>4</v>
      </c>
      <c r="D22" s="44" t="s">
        <v>5</v>
      </c>
      <c r="E22" s="45">
        <v>1673</v>
      </c>
      <c r="F22" s="45">
        <v>1673</v>
      </c>
      <c r="G22" s="45">
        <v>1572</v>
      </c>
      <c r="I22" s="10"/>
      <c r="J22" s="8"/>
      <c r="K22" s="8"/>
      <c r="L22" s="8"/>
      <c r="M22" s="8"/>
      <c r="N22" s="8"/>
      <c r="O22" s="11"/>
      <c r="P22" s="11"/>
      <c r="Q22" s="11"/>
      <c r="R22" s="11"/>
      <c r="S22" s="11"/>
    </row>
    <row r="23" spans="1:19" s="2" customFormat="1" ht="38.25" x14ac:dyDescent="0.25">
      <c r="A23" s="55"/>
      <c r="B23" s="57"/>
      <c r="C23" s="47" t="s">
        <v>6</v>
      </c>
      <c r="D23" s="44" t="s">
        <v>7</v>
      </c>
      <c r="E23" s="46">
        <v>97999387</v>
      </c>
      <c r="F23" s="46">
        <v>110217145</v>
      </c>
      <c r="G23" s="46">
        <v>109684143</v>
      </c>
      <c r="I23" s="10"/>
      <c r="J23" s="8"/>
      <c r="K23" s="8"/>
      <c r="L23" s="8"/>
      <c r="M23" s="8"/>
      <c r="N23" s="8"/>
      <c r="O23" s="11"/>
      <c r="P23" s="11"/>
      <c r="Q23" s="11"/>
      <c r="R23" s="11"/>
      <c r="S23" s="11"/>
    </row>
    <row r="24" spans="1:19" s="2" customFormat="1" x14ac:dyDescent="0.25">
      <c r="A24" s="55" t="s">
        <v>44</v>
      </c>
      <c r="B24" s="57" t="s">
        <v>75</v>
      </c>
      <c r="C24" s="47" t="s">
        <v>4</v>
      </c>
      <c r="D24" s="44" t="s">
        <v>5</v>
      </c>
      <c r="E24" s="48">
        <v>31</v>
      </c>
      <c r="F24" s="48">
        <v>31</v>
      </c>
      <c r="G24" s="48">
        <v>25</v>
      </c>
      <c r="I24" s="10"/>
      <c r="J24" s="8"/>
      <c r="K24" s="8"/>
      <c r="L24" s="8"/>
      <c r="M24" s="8"/>
      <c r="N24" s="8"/>
      <c r="O24" s="11"/>
      <c r="P24" s="11"/>
      <c r="Q24" s="11"/>
      <c r="R24" s="11"/>
      <c r="S24" s="11"/>
    </row>
    <row r="25" spans="1:19" s="2" customFormat="1" ht="96" customHeight="1" x14ac:dyDescent="0.25">
      <c r="A25" s="55"/>
      <c r="B25" s="57"/>
      <c r="C25" s="47" t="s">
        <v>6</v>
      </c>
      <c r="D25" s="44" t="s">
        <v>7</v>
      </c>
      <c r="E25" s="46">
        <f>15224.53*E24</f>
        <v>471960.43</v>
      </c>
      <c r="F25" s="46">
        <v>471960.43</v>
      </c>
      <c r="G25" s="46">
        <v>380613.25</v>
      </c>
      <c r="I25" s="10"/>
      <c r="J25" s="8"/>
      <c r="K25" s="8"/>
      <c r="L25" s="8"/>
      <c r="M25" s="8"/>
      <c r="N25" s="8"/>
      <c r="O25" s="11"/>
      <c r="P25" s="11"/>
      <c r="Q25" s="11"/>
      <c r="R25" s="11"/>
      <c r="S25" s="11"/>
    </row>
    <row r="26" spans="1:19" s="2" customFormat="1" x14ac:dyDescent="0.25">
      <c r="A26" s="55" t="s">
        <v>45</v>
      </c>
      <c r="B26" s="57" t="s">
        <v>76</v>
      </c>
      <c r="C26" s="47" t="s">
        <v>4</v>
      </c>
      <c r="D26" s="44" t="s">
        <v>5</v>
      </c>
      <c r="E26" s="45">
        <v>1500</v>
      </c>
      <c r="F26" s="45">
        <v>1500</v>
      </c>
      <c r="G26" s="45">
        <v>1500</v>
      </c>
      <c r="I26" s="10"/>
      <c r="J26" s="8"/>
      <c r="K26" s="8"/>
      <c r="L26" s="8"/>
      <c r="M26" s="8"/>
      <c r="N26" s="8"/>
      <c r="O26" s="11"/>
      <c r="P26" s="11"/>
      <c r="Q26" s="11"/>
      <c r="R26" s="11"/>
      <c r="S26" s="11"/>
    </row>
    <row r="27" spans="1:19" s="2" customFormat="1" ht="109.5" customHeight="1" x14ac:dyDescent="0.25">
      <c r="A27" s="55"/>
      <c r="B27" s="57"/>
      <c r="C27" s="47" t="s">
        <v>6</v>
      </c>
      <c r="D27" s="44" t="s">
        <v>7</v>
      </c>
      <c r="E27" s="46">
        <v>600000</v>
      </c>
      <c r="F27" s="46">
        <v>600000</v>
      </c>
      <c r="G27" s="46">
        <v>600000</v>
      </c>
      <c r="I27" s="10"/>
      <c r="J27" s="8"/>
      <c r="K27" s="8"/>
      <c r="L27" s="8"/>
      <c r="M27" s="8"/>
      <c r="N27" s="8"/>
      <c r="O27" s="11"/>
      <c r="P27" s="11"/>
      <c r="Q27" s="11"/>
      <c r="R27" s="11"/>
      <c r="S27" s="11"/>
    </row>
    <row r="28" spans="1:19" s="2" customFormat="1" x14ac:dyDescent="0.25">
      <c r="A28" s="55" t="s">
        <v>46</v>
      </c>
      <c r="B28" s="57" t="s">
        <v>11</v>
      </c>
      <c r="C28" s="47" t="s">
        <v>4</v>
      </c>
      <c r="D28" s="44" t="s">
        <v>5</v>
      </c>
      <c r="E28" s="49">
        <v>200</v>
      </c>
      <c r="F28" s="49">
        <v>200</v>
      </c>
      <c r="G28" s="49">
        <v>200</v>
      </c>
      <c r="I28" s="10"/>
      <c r="J28" s="8"/>
      <c r="K28" s="8"/>
      <c r="L28" s="8"/>
      <c r="M28" s="8"/>
      <c r="N28" s="8"/>
      <c r="O28" s="11"/>
      <c r="P28" s="11"/>
      <c r="Q28" s="11"/>
      <c r="R28" s="11"/>
      <c r="S28" s="11"/>
    </row>
    <row r="29" spans="1:19" s="2" customFormat="1" ht="25.5" x14ac:dyDescent="0.25">
      <c r="A29" s="55"/>
      <c r="B29" s="57"/>
      <c r="C29" s="47" t="s">
        <v>77</v>
      </c>
      <c r="D29" s="44" t="s">
        <v>7</v>
      </c>
      <c r="E29" s="43">
        <v>11617773</v>
      </c>
      <c r="F29" s="43">
        <v>1167000</v>
      </c>
      <c r="G29" s="43">
        <v>1167000</v>
      </c>
      <c r="I29" s="10"/>
      <c r="J29" s="8"/>
      <c r="K29" s="8"/>
      <c r="L29" s="8"/>
      <c r="M29" s="8"/>
      <c r="N29" s="8"/>
      <c r="O29" s="11"/>
      <c r="P29" s="11"/>
      <c r="Q29" s="11"/>
      <c r="R29" s="11"/>
      <c r="S29" s="11"/>
    </row>
    <row r="30" spans="1:19" s="2" customFormat="1" ht="38.25" x14ac:dyDescent="0.25">
      <c r="A30" s="55" t="s">
        <v>47</v>
      </c>
      <c r="B30" s="57" t="s">
        <v>78</v>
      </c>
      <c r="C30" s="47" t="s">
        <v>4</v>
      </c>
      <c r="D30" s="50" t="s">
        <v>79</v>
      </c>
      <c r="E30" s="49">
        <v>40</v>
      </c>
      <c r="F30" s="49">
        <v>40</v>
      </c>
      <c r="G30" s="49">
        <v>205</v>
      </c>
      <c r="I30" s="10"/>
      <c r="J30" s="8"/>
      <c r="K30" s="8"/>
      <c r="L30" s="8"/>
      <c r="M30" s="8"/>
      <c r="N30" s="8"/>
      <c r="O30" s="11"/>
      <c r="P30" s="11"/>
      <c r="Q30" s="11"/>
      <c r="R30" s="11"/>
      <c r="S30" s="11"/>
    </row>
    <row r="31" spans="1:19" s="2" customFormat="1" ht="38.25" x14ac:dyDescent="0.25">
      <c r="A31" s="55"/>
      <c r="B31" s="57"/>
      <c r="C31" s="47" t="s">
        <v>6</v>
      </c>
      <c r="D31" s="44" t="s">
        <v>7</v>
      </c>
      <c r="E31" s="7"/>
      <c r="F31" s="43">
        <v>10572673</v>
      </c>
      <c r="G31" s="43">
        <v>10559928.59</v>
      </c>
      <c r="I31" s="10"/>
      <c r="J31" s="8"/>
      <c r="K31" s="8"/>
      <c r="L31" s="8"/>
      <c r="M31" s="8"/>
      <c r="N31" s="8"/>
      <c r="O31" s="11"/>
      <c r="P31" s="11"/>
      <c r="Q31" s="11"/>
      <c r="R31" s="11"/>
      <c r="S31" s="11"/>
    </row>
    <row r="32" spans="1:19" s="2" customFormat="1" x14ac:dyDescent="0.25">
      <c r="A32" s="55" t="s">
        <v>48</v>
      </c>
      <c r="B32" s="56" t="s">
        <v>13</v>
      </c>
      <c r="C32" s="40" t="s">
        <v>4</v>
      </c>
      <c r="D32" s="42" t="s">
        <v>12</v>
      </c>
      <c r="E32" s="51">
        <v>1660</v>
      </c>
      <c r="F32" s="51">
        <v>1660</v>
      </c>
      <c r="G32" s="51">
        <v>1725</v>
      </c>
      <c r="I32" s="10"/>
      <c r="J32" s="8"/>
      <c r="K32" s="8"/>
      <c r="L32" s="8"/>
      <c r="M32" s="8"/>
      <c r="N32" s="8"/>
      <c r="O32" s="11"/>
      <c r="P32" s="11"/>
      <c r="Q32" s="11"/>
      <c r="R32" s="11"/>
      <c r="S32" s="11"/>
    </row>
    <row r="33" spans="1:19" s="2" customFormat="1" ht="38.25" x14ac:dyDescent="0.25">
      <c r="A33" s="55"/>
      <c r="B33" s="56"/>
      <c r="C33" s="40" t="s">
        <v>6</v>
      </c>
      <c r="D33" s="42" t="s">
        <v>7</v>
      </c>
      <c r="E33" s="43">
        <f>96078562-E37-E39-E41</f>
        <v>96078562</v>
      </c>
      <c r="F33" s="43">
        <v>96059705.480000004</v>
      </c>
      <c r="G33" s="43">
        <v>96015124.140000001</v>
      </c>
      <c r="I33" s="10"/>
      <c r="J33" s="8"/>
      <c r="K33" s="8"/>
      <c r="L33" s="8"/>
      <c r="M33" s="8"/>
      <c r="N33" s="8"/>
      <c r="O33" s="11"/>
      <c r="P33" s="11"/>
      <c r="Q33" s="11"/>
      <c r="R33" s="11"/>
      <c r="S33" s="11"/>
    </row>
    <row r="34" spans="1:19" s="2" customFormat="1" x14ac:dyDescent="0.25">
      <c r="A34" s="55" t="s">
        <v>84</v>
      </c>
      <c r="B34" s="56" t="s">
        <v>14</v>
      </c>
      <c r="C34" s="40" t="s">
        <v>4</v>
      </c>
      <c r="D34" s="44" t="s">
        <v>5</v>
      </c>
      <c r="E34" s="51">
        <v>4316</v>
      </c>
      <c r="F34" s="51">
        <v>4316</v>
      </c>
      <c r="G34" s="51">
        <v>4211</v>
      </c>
      <c r="I34" s="10"/>
      <c r="J34" s="8"/>
      <c r="K34" s="8"/>
      <c r="L34" s="8"/>
      <c r="M34" s="8"/>
      <c r="N34" s="8"/>
      <c r="O34" s="11"/>
      <c r="P34" s="11"/>
      <c r="Q34" s="11"/>
      <c r="R34" s="11"/>
      <c r="S34" s="11"/>
    </row>
    <row r="35" spans="1:19" s="2" customFormat="1" ht="38.25" x14ac:dyDescent="0.25">
      <c r="A35" s="55"/>
      <c r="B35" s="56"/>
      <c r="C35" s="40" t="s">
        <v>6</v>
      </c>
      <c r="D35" s="42" t="s">
        <v>7</v>
      </c>
      <c r="E35" s="43">
        <f>9618000+3000000</f>
        <v>12618000</v>
      </c>
      <c r="F35" s="43">
        <v>12618000</v>
      </c>
      <c r="G35" s="43">
        <v>10561881.300000001</v>
      </c>
      <c r="I35" s="10"/>
      <c r="J35" s="8"/>
      <c r="K35" s="8"/>
      <c r="L35" s="8"/>
      <c r="M35" s="8"/>
      <c r="N35" s="8"/>
      <c r="O35" s="11"/>
      <c r="P35" s="11"/>
      <c r="Q35" s="11"/>
      <c r="R35" s="11"/>
      <c r="S35" s="11"/>
    </row>
    <row r="36" spans="1:19" s="2" customFormat="1" ht="25.5" x14ac:dyDescent="0.25">
      <c r="A36" s="55" t="s">
        <v>85</v>
      </c>
      <c r="B36" s="79" t="s">
        <v>78</v>
      </c>
      <c r="C36" s="47" t="s">
        <v>4</v>
      </c>
      <c r="D36" s="50" t="s">
        <v>81</v>
      </c>
      <c r="E36" s="49">
        <v>2</v>
      </c>
      <c r="F36" s="49">
        <v>2</v>
      </c>
      <c r="G36" s="49">
        <v>2</v>
      </c>
      <c r="I36" s="10"/>
      <c r="J36" s="8"/>
      <c r="K36" s="8"/>
      <c r="L36" s="8"/>
      <c r="M36" s="8"/>
      <c r="N36" s="8"/>
      <c r="O36" s="11"/>
      <c r="P36" s="11"/>
      <c r="Q36" s="11"/>
      <c r="R36" s="11"/>
      <c r="S36" s="11"/>
    </row>
    <row r="37" spans="1:19" s="2" customFormat="1" ht="38.25" x14ac:dyDescent="0.25">
      <c r="A37" s="55"/>
      <c r="B37" s="79" t="s">
        <v>80</v>
      </c>
      <c r="C37" s="47" t="s">
        <v>6</v>
      </c>
      <c r="D37" s="44" t="s">
        <v>7</v>
      </c>
      <c r="E37" s="43"/>
      <c r="F37" s="43">
        <v>239668</v>
      </c>
      <c r="G37" s="43">
        <v>239668</v>
      </c>
      <c r="I37" s="10"/>
      <c r="J37" s="8"/>
      <c r="K37" s="8"/>
      <c r="L37" s="8"/>
      <c r="M37" s="8"/>
      <c r="N37" s="8"/>
      <c r="O37" s="11"/>
      <c r="P37" s="11"/>
      <c r="Q37" s="11"/>
      <c r="R37" s="11"/>
      <c r="S37" s="11"/>
    </row>
    <row r="38" spans="1:19" s="2" customFormat="1" x14ac:dyDescent="0.25">
      <c r="A38" s="55" t="s">
        <v>86</v>
      </c>
      <c r="B38" s="57" t="s">
        <v>82</v>
      </c>
      <c r="C38" s="47" t="s">
        <v>4</v>
      </c>
      <c r="D38" s="50" t="s">
        <v>81</v>
      </c>
      <c r="E38" s="49">
        <v>0</v>
      </c>
      <c r="F38" s="49">
        <v>12</v>
      </c>
      <c r="G38" s="49">
        <v>12</v>
      </c>
      <c r="I38" s="10"/>
      <c r="J38" s="8"/>
      <c r="K38" s="8"/>
      <c r="L38" s="8"/>
      <c r="M38" s="8"/>
      <c r="N38" s="8"/>
      <c r="O38" s="11"/>
      <c r="P38" s="11"/>
      <c r="Q38" s="11"/>
      <c r="R38" s="11"/>
      <c r="S38" s="11"/>
    </row>
    <row r="39" spans="1:19" s="2" customFormat="1" ht="38.25" x14ac:dyDescent="0.25">
      <c r="A39" s="55"/>
      <c r="B39" s="57"/>
      <c r="C39" s="47" t="s">
        <v>6</v>
      </c>
      <c r="D39" s="44" t="s">
        <v>7</v>
      </c>
      <c r="E39" s="43"/>
      <c r="F39" s="43">
        <v>319557</v>
      </c>
      <c r="G39" s="43">
        <v>319557</v>
      </c>
      <c r="I39" s="10"/>
      <c r="J39" s="8"/>
      <c r="K39" s="8"/>
      <c r="L39" s="8"/>
      <c r="M39" s="8"/>
      <c r="N39" s="8"/>
      <c r="O39" s="11"/>
      <c r="P39" s="11"/>
      <c r="Q39" s="11"/>
      <c r="R39" s="11"/>
      <c r="S39" s="11"/>
    </row>
    <row r="40" spans="1:19" s="2" customFormat="1" x14ac:dyDescent="0.25">
      <c r="A40" s="55" t="s">
        <v>87</v>
      </c>
      <c r="B40" s="57" t="s">
        <v>83</v>
      </c>
      <c r="C40" s="47" t="s">
        <v>4</v>
      </c>
      <c r="D40" s="50" t="s">
        <v>81</v>
      </c>
      <c r="E40" s="49">
        <v>0</v>
      </c>
      <c r="F40" s="49">
        <v>2</v>
      </c>
      <c r="G40" s="49">
        <v>2</v>
      </c>
      <c r="I40" s="10"/>
      <c r="J40" s="8"/>
      <c r="K40" s="8"/>
      <c r="L40" s="8"/>
      <c r="M40" s="8"/>
      <c r="N40" s="8"/>
      <c r="O40" s="11"/>
      <c r="P40" s="11"/>
      <c r="Q40" s="11"/>
      <c r="R40" s="11"/>
      <c r="S40" s="11"/>
    </row>
    <row r="41" spans="1:19" s="2" customFormat="1" ht="25.5" x14ac:dyDescent="0.25">
      <c r="A41" s="55"/>
      <c r="B41" s="57"/>
      <c r="C41" s="47" t="s">
        <v>77</v>
      </c>
      <c r="D41" s="44" t="s">
        <v>7</v>
      </c>
      <c r="E41" s="43"/>
      <c r="F41" s="43">
        <v>239667.67</v>
      </c>
      <c r="G41" s="43">
        <v>239667.67</v>
      </c>
      <c r="H41" s="35"/>
      <c r="I41" s="38"/>
      <c r="K41" s="8"/>
      <c r="L41" s="8"/>
      <c r="M41" s="8"/>
      <c r="N41" s="8"/>
      <c r="O41" s="11"/>
      <c r="P41" s="11"/>
      <c r="Q41" s="11"/>
      <c r="R41" s="11"/>
      <c r="S41" s="11"/>
    </row>
    <row r="42" spans="1:19" x14ac:dyDescent="0.25">
      <c r="A42" s="39"/>
      <c r="B42" s="59" t="s">
        <v>66</v>
      </c>
      <c r="C42" s="60"/>
      <c r="D42" s="60"/>
      <c r="E42" s="16">
        <f>E13+E15+E17+E19+E21+E23+E25+E27+E29+E31+E33+E35+E37+E39+E41</f>
        <v>1981865572.0000002</v>
      </c>
      <c r="F42" s="16">
        <f t="shared" ref="F42:G42" si="0">F13+F15+F17+F19+F21+F23+F25+F27+F29+F31+F33+F35+F37+F39+F41</f>
        <v>2209629030.2399998</v>
      </c>
      <c r="G42" s="16">
        <f t="shared" si="0"/>
        <v>2176865820.0300002</v>
      </c>
      <c r="H42" s="36"/>
      <c r="I42" s="37"/>
    </row>
    <row r="43" spans="1:19" x14ac:dyDescent="0.25">
      <c r="A43" s="39" t="s">
        <v>49</v>
      </c>
      <c r="B43" s="63" t="s">
        <v>62</v>
      </c>
      <c r="C43" s="64"/>
      <c r="D43" s="64"/>
      <c r="E43" s="64"/>
      <c r="F43" s="64"/>
      <c r="G43" s="64"/>
      <c r="I43" s="34"/>
      <c r="J43" s="6"/>
    </row>
    <row r="44" spans="1:19" ht="38.25" x14ac:dyDescent="0.25">
      <c r="A44" s="55" t="s">
        <v>50</v>
      </c>
      <c r="B44" s="57" t="s">
        <v>15</v>
      </c>
      <c r="C44" s="40" t="s">
        <v>4</v>
      </c>
      <c r="D44" s="28" t="s">
        <v>16</v>
      </c>
      <c r="E44" s="41">
        <v>7730.5</v>
      </c>
      <c r="F44" s="41">
        <v>7960.5</v>
      </c>
      <c r="G44" s="41">
        <v>7660</v>
      </c>
    </row>
    <row r="45" spans="1:19" ht="38.25" x14ac:dyDescent="0.25">
      <c r="A45" s="55"/>
      <c r="B45" s="57"/>
      <c r="C45" s="40" t="s">
        <v>6</v>
      </c>
      <c r="D45" s="42" t="s">
        <v>7</v>
      </c>
      <c r="E45" s="43">
        <v>66196992</v>
      </c>
      <c r="F45" s="43">
        <v>75550776</v>
      </c>
      <c r="G45" s="43">
        <v>75548009.090000004</v>
      </c>
    </row>
    <row r="46" spans="1:19" ht="38.25" x14ac:dyDescent="0.25">
      <c r="A46" s="55" t="s">
        <v>51</v>
      </c>
      <c r="B46" s="57" t="s">
        <v>17</v>
      </c>
      <c r="C46" s="40" t="s">
        <v>4</v>
      </c>
      <c r="D46" s="28" t="s">
        <v>16</v>
      </c>
      <c r="E46" s="41">
        <v>2442.5</v>
      </c>
      <c r="F46" s="41">
        <v>2402.5</v>
      </c>
      <c r="G46" s="41">
        <v>3371.5</v>
      </c>
    </row>
    <row r="47" spans="1:19" ht="38.25" x14ac:dyDescent="0.25">
      <c r="A47" s="55"/>
      <c r="B47" s="57"/>
      <c r="C47" s="40" t="s">
        <v>6</v>
      </c>
      <c r="D47" s="42" t="s">
        <v>7</v>
      </c>
      <c r="E47" s="43">
        <v>19997008</v>
      </c>
      <c r="F47" s="43">
        <v>22822630</v>
      </c>
      <c r="G47" s="43">
        <v>22821794.41</v>
      </c>
    </row>
    <row r="48" spans="1:19" ht="25.5" x14ac:dyDescent="0.25">
      <c r="A48" s="55" t="s">
        <v>52</v>
      </c>
      <c r="B48" s="57" t="s">
        <v>18</v>
      </c>
      <c r="C48" s="40" t="s">
        <v>4</v>
      </c>
      <c r="D48" s="28" t="s">
        <v>73</v>
      </c>
      <c r="E48" s="41">
        <v>34622</v>
      </c>
      <c r="F48" s="41">
        <v>32130</v>
      </c>
      <c r="G48" s="41">
        <v>37970</v>
      </c>
    </row>
    <row r="49" spans="1:9" ht="38.25" x14ac:dyDescent="0.25">
      <c r="A49" s="55"/>
      <c r="B49" s="57"/>
      <c r="C49" s="40" t="s">
        <v>6</v>
      </c>
      <c r="D49" s="42" t="s">
        <v>7</v>
      </c>
      <c r="E49" s="43">
        <v>21599000</v>
      </c>
      <c r="F49" s="43">
        <v>22519097</v>
      </c>
      <c r="G49" s="43">
        <v>22518642.510000002</v>
      </c>
    </row>
    <row r="50" spans="1:9" ht="25.5" x14ac:dyDescent="0.25">
      <c r="A50" s="55" t="s">
        <v>53</v>
      </c>
      <c r="B50" s="57" t="s">
        <v>74</v>
      </c>
      <c r="C50" s="40" t="s">
        <v>4</v>
      </c>
      <c r="D50" s="28" t="s">
        <v>19</v>
      </c>
      <c r="E50" s="41">
        <v>297558</v>
      </c>
      <c r="F50" s="41">
        <v>494610</v>
      </c>
      <c r="G50" s="41">
        <v>494655</v>
      </c>
    </row>
    <row r="51" spans="1:9" ht="38.25" x14ac:dyDescent="0.25">
      <c r="A51" s="55"/>
      <c r="B51" s="57"/>
      <c r="C51" s="40" t="s">
        <v>6</v>
      </c>
      <c r="D51" s="42" t="s">
        <v>7</v>
      </c>
      <c r="E51" s="43">
        <v>50064000</v>
      </c>
      <c r="F51" s="43">
        <v>56689204.920000002</v>
      </c>
      <c r="G51" s="43">
        <v>56689199.380000003</v>
      </c>
    </row>
    <row r="52" spans="1:9" ht="25.5" x14ac:dyDescent="0.25">
      <c r="A52" s="55" t="s">
        <v>54</v>
      </c>
      <c r="B52" s="57" t="s">
        <v>20</v>
      </c>
      <c r="C52" s="40" t="s">
        <v>4</v>
      </c>
      <c r="D52" s="28" t="s">
        <v>19</v>
      </c>
      <c r="E52" s="41">
        <v>196920</v>
      </c>
      <c r="F52" s="41">
        <v>188250</v>
      </c>
      <c r="G52" s="41">
        <v>202933</v>
      </c>
    </row>
    <row r="53" spans="1:9" ht="38.25" x14ac:dyDescent="0.25">
      <c r="A53" s="55"/>
      <c r="B53" s="57"/>
      <c r="C53" s="40" t="s">
        <v>6</v>
      </c>
      <c r="D53" s="42" t="s">
        <v>7</v>
      </c>
      <c r="E53" s="43">
        <v>143377000</v>
      </c>
      <c r="F53" s="43">
        <v>148525174</v>
      </c>
      <c r="G53" s="43">
        <v>148523371.37</v>
      </c>
    </row>
    <row r="54" spans="1:9" x14ac:dyDescent="0.25">
      <c r="A54" s="55" t="s">
        <v>55</v>
      </c>
      <c r="B54" s="57" t="s">
        <v>21</v>
      </c>
      <c r="C54" s="40" t="s">
        <v>4</v>
      </c>
      <c r="D54" s="42" t="s">
        <v>22</v>
      </c>
      <c r="E54" s="41">
        <v>1388</v>
      </c>
      <c r="F54" s="41">
        <v>1356</v>
      </c>
      <c r="G54" s="41">
        <v>2170</v>
      </c>
    </row>
    <row r="55" spans="1:9" ht="38.25" x14ac:dyDescent="0.25">
      <c r="A55" s="55"/>
      <c r="B55" s="57"/>
      <c r="C55" s="40" t="s">
        <v>6</v>
      </c>
      <c r="D55" s="42" t="s">
        <v>7</v>
      </c>
      <c r="E55" s="43">
        <v>3268000</v>
      </c>
      <c r="F55" s="43">
        <v>2696508</v>
      </c>
      <c r="G55" s="43">
        <v>2696050.15</v>
      </c>
    </row>
    <row r="56" spans="1:9" ht="25.5" x14ac:dyDescent="0.25">
      <c r="A56" s="55" t="s">
        <v>56</v>
      </c>
      <c r="B56" s="57" t="s">
        <v>23</v>
      </c>
      <c r="C56" s="40" t="s">
        <v>4</v>
      </c>
      <c r="D56" s="28" t="s">
        <v>24</v>
      </c>
      <c r="E56" s="41">
        <v>39194</v>
      </c>
      <c r="F56" s="41">
        <v>39194</v>
      </c>
      <c r="G56" s="41">
        <v>18031</v>
      </c>
    </row>
    <row r="57" spans="1:9" ht="38.25" x14ac:dyDescent="0.25">
      <c r="A57" s="55"/>
      <c r="B57" s="57"/>
      <c r="C57" s="40" t="s">
        <v>6</v>
      </c>
      <c r="D57" s="42" t="s">
        <v>7</v>
      </c>
      <c r="E57" s="43">
        <v>16762000</v>
      </c>
      <c r="F57" s="43">
        <v>20124550.719999999</v>
      </c>
      <c r="G57" s="43">
        <v>20118307.109999999</v>
      </c>
    </row>
    <row r="58" spans="1:9" x14ac:dyDescent="0.25">
      <c r="A58" s="39"/>
      <c r="B58" s="59" t="s">
        <v>67</v>
      </c>
      <c r="C58" s="60"/>
      <c r="D58" s="60"/>
      <c r="E58" s="17">
        <f>E45+E47+E49+E51+E53+E55+E57</f>
        <v>321264000</v>
      </c>
      <c r="F58" s="17">
        <f t="shared" ref="F58:G58" si="1">F45+F47+F49+F51+F53+F55+F57</f>
        <v>348927940.63999999</v>
      </c>
      <c r="G58" s="17">
        <f t="shared" si="1"/>
        <v>348915374.01999998</v>
      </c>
      <c r="I58" s="6"/>
    </row>
    <row r="59" spans="1:9" x14ac:dyDescent="0.25">
      <c r="A59" s="26" t="s">
        <v>57</v>
      </c>
      <c r="B59" s="65" t="s">
        <v>61</v>
      </c>
      <c r="C59" s="65"/>
      <c r="D59" s="65"/>
      <c r="E59" s="65"/>
      <c r="F59" s="65"/>
      <c r="G59" s="65"/>
      <c r="I59" s="6"/>
    </row>
    <row r="60" spans="1:9" ht="25.5" x14ac:dyDescent="0.25">
      <c r="A60" s="55" t="s">
        <v>58</v>
      </c>
      <c r="B60" s="66" t="s">
        <v>25</v>
      </c>
      <c r="C60" s="27" t="s">
        <v>4</v>
      </c>
      <c r="D60" s="28" t="s">
        <v>10</v>
      </c>
      <c r="E60" s="19">
        <v>3000</v>
      </c>
      <c r="F60" s="29">
        <v>3000</v>
      </c>
      <c r="G60" s="29">
        <v>3964</v>
      </c>
      <c r="I60" s="6"/>
    </row>
    <row r="61" spans="1:9" ht="45" x14ac:dyDescent="0.25">
      <c r="A61" s="55"/>
      <c r="B61" s="66"/>
      <c r="C61" s="27" t="s">
        <v>6</v>
      </c>
      <c r="D61" s="30" t="s">
        <v>7</v>
      </c>
      <c r="E61" s="20">
        <v>10327017.199999999</v>
      </c>
      <c r="F61" s="5">
        <v>13858137.199999999</v>
      </c>
      <c r="G61" s="5">
        <v>13858137.199999999</v>
      </c>
    </row>
    <row r="62" spans="1:9" ht="25.5" x14ac:dyDescent="0.25">
      <c r="A62" s="55" t="s">
        <v>59</v>
      </c>
      <c r="B62" s="66" t="s">
        <v>26</v>
      </c>
      <c r="C62" s="27" t="s">
        <v>4</v>
      </c>
      <c r="D62" s="28" t="s">
        <v>10</v>
      </c>
      <c r="E62" s="21">
        <v>7314</v>
      </c>
      <c r="F62" s="21">
        <v>7314</v>
      </c>
      <c r="G62" s="29">
        <v>7518</v>
      </c>
    </row>
    <row r="63" spans="1:9" ht="45" x14ac:dyDescent="0.25">
      <c r="A63" s="55"/>
      <c r="B63" s="66"/>
      <c r="C63" s="27" t="s">
        <v>6</v>
      </c>
      <c r="D63" s="30" t="s">
        <v>7</v>
      </c>
      <c r="E63" s="5">
        <v>7800615.46</v>
      </c>
      <c r="F63" s="5">
        <v>9734817.9100000001</v>
      </c>
      <c r="G63" s="5">
        <v>9734817.9100000001</v>
      </c>
    </row>
    <row r="64" spans="1:9" ht="25.5" x14ac:dyDescent="0.25">
      <c r="A64" s="55" t="s">
        <v>60</v>
      </c>
      <c r="B64" s="66" t="s">
        <v>27</v>
      </c>
      <c r="C64" s="27" t="s">
        <v>4</v>
      </c>
      <c r="D64" s="28" t="s">
        <v>10</v>
      </c>
      <c r="E64" s="21">
        <v>13294</v>
      </c>
      <c r="F64" s="21">
        <v>13294</v>
      </c>
      <c r="G64" s="29">
        <v>13294</v>
      </c>
    </row>
    <row r="65" spans="1:7" ht="45" x14ac:dyDescent="0.25">
      <c r="A65" s="55"/>
      <c r="B65" s="66"/>
      <c r="C65" s="27" t="s">
        <v>6</v>
      </c>
      <c r="D65" s="30" t="s">
        <v>7</v>
      </c>
      <c r="E65" s="5">
        <v>70909745.739999995</v>
      </c>
      <c r="F65" s="20">
        <v>103116207.65000001</v>
      </c>
      <c r="G65" s="20">
        <v>103116207.65000001</v>
      </c>
    </row>
    <row r="66" spans="1:7" x14ac:dyDescent="0.25">
      <c r="A66" s="24"/>
      <c r="B66" s="59" t="s">
        <v>68</v>
      </c>
      <c r="C66" s="60"/>
      <c r="D66" s="60"/>
      <c r="E66" s="20">
        <f>E61+E63+E65</f>
        <v>89037378.399999991</v>
      </c>
      <c r="F66" s="20">
        <f t="shared" ref="F66:G66" si="2">F61+F63+F65</f>
        <v>126709162.76000001</v>
      </c>
      <c r="G66" s="20">
        <f t="shared" si="2"/>
        <v>126709162.76000001</v>
      </c>
    </row>
    <row r="67" spans="1:7" x14ac:dyDescent="0.25">
      <c r="A67" s="25"/>
      <c r="B67" s="59" t="s">
        <v>69</v>
      </c>
      <c r="C67" s="60"/>
      <c r="D67" s="60"/>
      <c r="E67" s="22">
        <f>E10+E42+E58+E66</f>
        <v>2406165840.4000001</v>
      </c>
      <c r="F67" s="22">
        <f>F10+F42+F58+F66</f>
        <v>2701994393.6399999</v>
      </c>
      <c r="G67" s="22">
        <f>G10+G42+G58+G66</f>
        <v>2669218616.8100004</v>
      </c>
    </row>
    <row r="69" spans="1:7" x14ac:dyDescent="0.25">
      <c r="F69" s="6"/>
      <c r="G69" s="6"/>
    </row>
  </sheetData>
  <mergeCells count="75">
    <mergeCell ref="B5:G5"/>
    <mergeCell ref="B28:B29"/>
    <mergeCell ref="B30:B31"/>
    <mergeCell ref="A1:G1"/>
    <mergeCell ref="A2:A3"/>
    <mergeCell ref="B2:B3"/>
    <mergeCell ref="C2:C3"/>
    <mergeCell ref="D2:D3"/>
    <mergeCell ref="E2:E3"/>
    <mergeCell ref="F2:F3"/>
    <mergeCell ref="G2:G3"/>
    <mergeCell ref="A24:A25"/>
    <mergeCell ref="A26:A27"/>
    <mergeCell ref="A28:A29"/>
    <mergeCell ref="A30:A31"/>
    <mergeCell ref="A12:A13"/>
    <mergeCell ref="A44:A45"/>
    <mergeCell ref="B44:B45"/>
    <mergeCell ref="A46:A47"/>
    <mergeCell ref="B46:B47"/>
    <mergeCell ref="A48:A49"/>
    <mergeCell ref="B48:B49"/>
    <mergeCell ref="A56:A57"/>
    <mergeCell ref="B56:B57"/>
    <mergeCell ref="A50:A51"/>
    <mergeCell ref="B50:B51"/>
    <mergeCell ref="A52:A53"/>
    <mergeCell ref="B52:B53"/>
    <mergeCell ref="A54:A55"/>
    <mergeCell ref="B54:B55"/>
    <mergeCell ref="B67:D67"/>
    <mergeCell ref="A6:A7"/>
    <mergeCell ref="B6:B7"/>
    <mergeCell ref="I6:I7"/>
    <mergeCell ref="J6:N6"/>
    <mergeCell ref="A8:A9"/>
    <mergeCell ref="B8:B9"/>
    <mergeCell ref="A62:A63"/>
    <mergeCell ref="B62:B63"/>
    <mergeCell ref="A64:A65"/>
    <mergeCell ref="B64:B65"/>
    <mergeCell ref="A60:A61"/>
    <mergeCell ref="B22:B23"/>
    <mergeCell ref="B24:B25"/>
    <mergeCell ref="B26:B27"/>
    <mergeCell ref="A22:A23"/>
    <mergeCell ref="O6:S6"/>
    <mergeCell ref="L7:N7"/>
    <mergeCell ref="Q7:S7"/>
    <mergeCell ref="B66:D66"/>
    <mergeCell ref="B11:G11"/>
    <mergeCell ref="B43:G43"/>
    <mergeCell ref="B59:G59"/>
    <mergeCell ref="B10:D10"/>
    <mergeCell ref="B42:D42"/>
    <mergeCell ref="B58:D58"/>
    <mergeCell ref="B60:B61"/>
    <mergeCell ref="B12:B13"/>
    <mergeCell ref="B14:B15"/>
    <mergeCell ref="B16:B17"/>
    <mergeCell ref="B18:B19"/>
    <mergeCell ref="B20:B21"/>
    <mergeCell ref="A14:A15"/>
    <mergeCell ref="A16:A17"/>
    <mergeCell ref="A18:A19"/>
    <mergeCell ref="A20:A21"/>
    <mergeCell ref="A34:A35"/>
    <mergeCell ref="A36:A37"/>
    <mergeCell ref="A38:A39"/>
    <mergeCell ref="A40:A41"/>
    <mergeCell ref="B32:B33"/>
    <mergeCell ref="B34:B35"/>
    <mergeCell ref="B38:B39"/>
    <mergeCell ref="B40:B41"/>
    <mergeCell ref="A32:A33"/>
  </mergeCells>
  <pageMargins left="0.51181102362204722" right="0.31496062992125984" top="0.55118110236220474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2022-03-23T05:28:39Z</dcterms:modified>
</cp:coreProperties>
</file>